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430" windowHeight="6855" activeTab="1"/>
  </bookViews>
  <sheets>
    <sheet name="NIE ZAPŁACILI" sheetId="1" r:id="rId1"/>
    <sheet name="lista wpłat" sheetId="2" r:id="rId2"/>
  </sheets>
  <definedNames/>
  <calcPr fullCalcOnLoad="1"/>
</workbook>
</file>

<file path=xl/sharedStrings.xml><?xml version="1.0" encoding="utf-8"?>
<sst xmlns="http://schemas.openxmlformats.org/spreadsheetml/2006/main" count="222" uniqueCount="210">
  <si>
    <t>NICK</t>
  </si>
  <si>
    <t>lp.</t>
  </si>
  <si>
    <t>Ilość</t>
  </si>
  <si>
    <t>Wysyłka</t>
  </si>
  <si>
    <t>Wpłata</t>
  </si>
  <si>
    <t>KOMENTARZE</t>
  </si>
  <si>
    <t xml:space="preserve"> - NADPŁACONE</t>
  </si>
  <si>
    <t>Ilość (szt)</t>
  </si>
  <si>
    <t xml:space="preserve"> - BRAK WPŁATY LUB NIEDOPŁACONE</t>
  </si>
  <si>
    <t>Różnica</t>
  </si>
  <si>
    <t>Zapisany ?</t>
  </si>
  <si>
    <t>Suma kalendarzy</t>
  </si>
  <si>
    <t>paczek po</t>
  </si>
  <si>
    <t>Cena kalendarza :</t>
  </si>
  <si>
    <r>
      <t xml:space="preserve">WPŁACILI </t>
    </r>
    <r>
      <rPr>
        <b/>
        <sz val="10"/>
        <color indexed="10"/>
        <rFont val="Arial CE"/>
        <family val="2"/>
      </rPr>
      <t>NIEWPŁACILI</t>
    </r>
  </si>
  <si>
    <t>Skippy</t>
  </si>
  <si>
    <t>1. Pingwin -1 szt</t>
  </si>
  <si>
    <t>2. bartekk 1 szt</t>
  </si>
  <si>
    <t>3. Radek - 2 szt</t>
  </si>
  <si>
    <t>4. darius - 2 szt</t>
  </si>
  <si>
    <t>5. MARCINm10 - 1szt</t>
  </si>
  <si>
    <t>6. jakmor - 2szt</t>
  </si>
  <si>
    <t>7. muchen - 1szt.</t>
  </si>
  <si>
    <t>8. wojtekk - 1 szt.</t>
  </si>
  <si>
    <t>9. poss - 2 szt.</t>
  </si>
  <si>
    <t>10. ostry - 1 szt</t>
  </si>
  <si>
    <t>11. twe - 2 szt.</t>
  </si>
  <si>
    <t>12. Biedron - 2 szt.</t>
  </si>
  <si>
    <t>14. girgi - 1 szt.</t>
  </si>
  <si>
    <t>16. Rysiek - 1szt.</t>
  </si>
  <si>
    <t>17. tomekpe - 2szt.</t>
  </si>
  <si>
    <t>18. Qter - 1 szt.</t>
  </si>
  <si>
    <t>19. ciuri - 1 szt.</t>
  </si>
  <si>
    <t>21. Scyzoryk - 1szt.</t>
  </si>
  <si>
    <t>22. Pomidor84 - 1szt.</t>
  </si>
  <si>
    <t>23. scorpion - 1szt.</t>
  </si>
  <si>
    <t>24. bathory - 1szt.</t>
  </si>
  <si>
    <t>25. Jeivi - 1 szt.</t>
  </si>
  <si>
    <t>26. bartoszevski - 1 szt.</t>
  </si>
  <si>
    <t>27. evoluzione - 1szt.</t>
  </si>
  <si>
    <t>28. redlik - 1szt.</t>
  </si>
  <si>
    <t>29. wycior1970 - szt.</t>
  </si>
  <si>
    <t>30. matti21sk - 1 szt.</t>
  </si>
  <si>
    <t>31. Terrorr - 1szt. (wysyłka wspólna do 9. poss)</t>
  </si>
  <si>
    <t>32. nowy571 - 1szt</t>
  </si>
  <si>
    <t>34. teo - 1 szt</t>
  </si>
  <si>
    <t>35. Thingrim 1 szt</t>
  </si>
  <si>
    <t>36. Reindeer - 1 szt.</t>
  </si>
  <si>
    <t>37. wiciu125 - 2 szt.</t>
  </si>
  <si>
    <t>38. johny -1 szt.</t>
  </si>
  <si>
    <t>39. sober -1szt.</t>
  </si>
  <si>
    <t>40. Darick 81-1 szt</t>
  </si>
  <si>
    <t>41. Hiszpan 1 szt.</t>
  </si>
  <si>
    <t>42. hertek 1szt.</t>
  </si>
  <si>
    <t>43. herni74 - 2szt</t>
  </si>
  <si>
    <t>44. skippy - 1szt.</t>
  </si>
  <si>
    <t>45. Wodar - 1 szt.</t>
  </si>
  <si>
    <t>46. Kijo - 2 szt</t>
  </si>
  <si>
    <t>47. Nix - 1 szt</t>
  </si>
  <si>
    <t>48. gerard - 2 szt.</t>
  </si>
  <si>
    <t>49. sebi - 1 szt.</t>
  </si>
  <si>
    <t>50. grzechu - 1 szt.</t>
  </si>
  <si>
    <t>51. Remi - 1 szt.</t>
  </si>
  <si>
    <t>52. Fryzjer - 1 szt. odbiór Wro</t>
  </si>
  <si>
    <t>53. Maxiek - 1 szt</t>
  </si>
  <si>
    <t>54. Kewis - 1 szt</t>
  </si>
  <si>
    <t>55. gibon83 - 1 szt.</t>
  </si>
  <si>
    <t>56. luki19880 - 2 szt</t>
  </si>
  <si>
    <t>20. MsPawcio18 -1szt.</t>
  </si>
  <si>
    <t>33. robi003 - 1 szt</t>
  </si>
  <si>
    <t>13. abdul25 - 3 szt .</t>
  </si>
  <si>
    <t>15. Lewy - 1 szt.</t>
  </si>
  <si>
    <t>57. Siwy86 - 1 szt.</t>
  </si>
  <si>
    <t>Evoluzione</t>
  </si>
  <si>
    <t>Poss</t>
  </si>
  <si>
    <t>plus Terrorr</t>
  </si>
  <si>
    <t>Luki19880</t>
  </si>
  <si>
    <t>Sebi</t>
  </si>
  <si>
    <t>Bartoszevski</t>
  </si>
  <si>
    <t>Wiciu125</t>
  </si>
  <si>
    <t>MsPawcio18</t>
  </si>
  <si>
    <t>Sylwek</t>
  </si>
  <si>
    <t>Leslaw</t>
  </si>
  <si>
    <t>Jasiek</t>
  </si>
  <si>
    <t>Biedron</t>
  </si>
  <si>
    <t>plus Qter</t>
  </si>
  <si>
    <t>Abdul25</t>
  </si>
  <si>
    <t>Robi003</t>
  </si>
  <si>
    <t>Laszczor</t>
  </si>
  <si>
    <t>Wycior1970</t>
  </si>
  <si>
    <t>Kalendarzy do odbióru własny</t>
  </si>
  <si>
    <t>Odbiór własny</t>
  </si>
  <si>
    <t>Kijo</t>
  </si>
  <si>
    <t>Johny</t>
  </si>
  <si>
    <t>Trampek01</t>
  </si>
  <si>
    <t>Pingwin</t>
  </si>
  <si>
    <t>Pilot</t>
  </si>
  <si>
    <t>Fryzjer</t>
  </si>
  <si>
    <t>Gapa</t>
  </si>
  <si>
    <t>Krzysiek1</t>
  </si>
  <si>
    <t>Bathory</t>
  </si>
  <si>
    <t>plus Jeivi</t>
  </si>
  <si>
    <t>Bartekk</t>
  </si>
  <si>
    <t>Wujas</t>
  </si>
  <si>
    <t>Chankrymski</t>
  </si>
  <si>
    <t>odbierze Reindeer</t>
  </si>
  <si>
    <t>Girgi</t>
  </si>
  <si>
    <t>Nix</t>
  </si>
  <si>
    <t>Fausto</t>
  </si>
  <si>
    <t>Hiszpan</t>
  </si>
  <si>
    <t>Tuonela</t>
  </si>
  <si>
    <t>Dan</t>
  </si>
  <si>
    <t>Nowy571</t>
  </si>
  <si>
    <t>Remi</t>
  </si>
  <si>
    <t>Darius</t>
  </si>
  <si>
    <t>Aktualizacja :</t>
  </si>
  <si>
    <t>58. Pilot - 1 szt.</t>
  </si>
  <si>
    <t>59. Fausto - 1 szt.</t>
  </si>
  <si>
    <t>60. dan_one 2szt</t>
  </si>
  <si>
    <t>61. leslaw - 1 szt.</t>
  </si>
  <si>
    <t>63. Jasiek - 1 szt.</t>
  </si>
  <si>
    <t>64. trampek01 - 1 szt.</t>
  </si>
  <si>
    <t>65. Strzyżu - 1szt.</t>
  </si>
  <si>
    <t>67. miroslaw123 - 1szt.</t>
  </si>
  <si>
    <t>68. Laszczor - 1szt.</t>
  </si>
  <si>
    <t>69. Dan - 1 szt.</t>
  </si>
  <si>
    <t>70. wujas - 1szt.</t>
  </si>
  <si>
    <t>71. gapa - 1 szt.</t>
  </si>
  <si>
    <t>72. zamysleniem - 1 szt. (wysyłka zbiorcza do poss - nr 9)</t>
  </si>
  <si>
    <t>74. chankrymski - 1 szt.</t>
  </si>
  <si>
    <t>77. gajos007 - 1szt[/quote]</t>
  </si>
  <si>
    <t>78. ARUKA - 1 szt.[/quote]</t>
  </si>
  <si>
    <t>79. Andrzej_tr - 2 szt.</t>
  </si>
  <si>
    <t>66. Miły - 1 szt.</t>
  </si>
  <si>
    <t>75. Polaszkino - 1szt. Jakby ktoś chciał z Warszawy wspólną wysyłką to jestem za</t>
  </si>
  <si>
    <t>76. Tuonela - 1szt</t>
  </si>
  <si>
    <t>62. Sylwek , 1 sztuka,zapłacone,poczta.</t>
  </si>
  <si>
    <t>Redlik</t>
  </si>
  <si>
    <t>Wodar</t>
  </si>
  <si>
    <t>73. Draco_Fisher - 1 szt.</t>
  </si>
  <si>
    <t>Draco_fisher</t>
  </si>
  <si>
    <t>Andrzej_tr</t>
  </si>
  <si>
    <t>Miroslaw123</t>
  </si>
  <si>
    <t>Sampras</t>
  </si>
  <si>
    <t>Lulejkos</t>
  </si>
  <si>
    <t>Ciuri</t>
  </si>
  <si>
    <t>Maxiek</t>
  </si>
  <si>
    <t>Jakmor</t>
  </si>
  <si>
    <t>Rysiek</t>
  </si>
  <si>
    <t>Twe</t>
  </si>
  <si>
    <t>Dalti</t>
  </si>
  <si>
    <t>Henry</t>
  </si>
  <si>
    <t>Szefo</t>
  </si>
  <si>
    <t>MaciejW</t>
  </si>
  <si>
    <t>Polaszkino</t>
  </si>
  <si>
    <t>Scyzoryk</t>
  </si>
  <si>
    <t>Pomidor84</t>
  </si>
  <si>
    <t>Sober</t>
  </si>
  <si>
    <t>Gumis</t>
  </si>
  <si>
    <t>Rox74</t>
  </si>
  <si>
    <t>Lewy</t>
  </si>
  <si>
    <t>Kristobal</t>
  </si>
  <si>
    <t>Scorpion</t>
  </si>
  <si>
    <t>MarcinM10</t>
  </si>
  <si>
    <t>Poran</t>
  </si>
  <si>
    <t>Maxenergy</t>
  </si>
  <si>
    <t>Siwy86</t>
  </si>
  <si>
    <t>Maju</t>
  </si>
  <si>
    <t>Kewis</t>
  </si>
  <si>
    <t>TomekPe</t>
  </si>
  <si>
    <t>Reindeer</t>
  </si>
  <si>
    <t>Aruka</t>
  </si>
  <si>
    <t>Luk76</t>
  </si>
  <si>
    <t>Slawek</t>
  </si>
  <si>
    <t>Ostry</t>
  </si>
  <si>
    <t>Grzechu</t>
  </si>
  <si>
    <t>Gerard</t>
  </si>
  <si>
    <t>Kasztanak</t>
  </si>
  <si>
    <t>Radek</t>
  </si>
  <si>
    <t>Lukarz</t>
  </si>
  <si>
    <t>80. szefo - 2 szt.</t>
  </si>
  <si>
    <t>81. B3stia - 1 szt</t>
  </si>
  <si>
    <t>82. maju - 2szt</t>
  </si>
  <si>
    <t>83. sampras - 2szt. odbiór Wro</t>
  </si>
  <si>
    <t>84. Kristobal - 1szt.</t>
  </si>
  <si>
    <t>85. Henry - 1 szt</t>
  </si>
  <si>
    <t>86. lulejkos - 1 szt.</t>
  </si>
  <si>
    <t>90. maciejw - 1szt.</t>
  </si>
  <si>
    <t>91. slawek - 1 szt.</t>
  </si>
  <si>
    <t>92. MaxEnergy -&gt; 1szt.</t>
  </si>
  <si>
    <t>93. PORAN - 1 szt.</t>
  </si>
  <si>
    <t>94. LUK76 - 1 szt.</t>
  </si>
  <si>
    <t>95. kasztanak - 2 szt.</t>
  </si>
  <si>
    <t>96. haku - 1 szt. odbiór Wro</t>
  </si>
  <si>
    <t>97. Dłubacz - 1 szt.</t>
  </si>
  <si>
    <t>98. Cambriel - 1 szt. odbiór Wro</t>
  </si>
  <si>
    <t>87. rumen - 1 szt</t>
  </si>
  <si>
    <t>89. Dalti -1 szt.</t>
  </si>
  <si>
    <t>88. krzysiek1 - 1 szt</t>
  </si>
  <si>
    <t>Hertek</t>
  </si>
  <si>
    <t>Wojtekk</t>
  </si>
  <si>
    <t>Grad74</t>
  </si>
  <si>
    <t>Mily</t>
  </si>
  <si>
    <t>Thingrin</t>
  </si>
  <si>
    <t>teo</t>
  </si>
  <si>
    <t>Dłubacz</t>
  </si>
  <si>
    <t>Muchen</t>
  </si>
  <si>
    <t>07.01.2014</t>
  </si>
  <si>
    <t>B3stia</t>
  </si>
  <si>
    <t>Mario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</si>
</sst>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[Red]\-#,##0\ "/>
    <numFmt numFmtId="168" formatCode="#,##0,,"/>
    <numFmt numFmtId="169" formatCode="#,##0\ &quot;zł&quot;"/>
    <numFmt numFmtId="170" formatCode="#,##0.00\ &quot;zł&quot;"/>
    <numFmt numFmtId="171" formatCode="#,##0,&quot; szt&quot;;\-#,##0,&quot; szt&quot;"/>
    <numFmt numFmtId="172" formatCode="#,###,&quot; szt&quot;;\-#,###,&quot; szt&quot;"/>
    <numFmt numFmtId="173" formatCode="#,##0.0\ &quot;zł&quot;"/>
    <numFmt numFmtId="174" formatCode="[$€-2]\ #,##0.00_);[Red]\([$€-2]\ #,##0.00\)"/>
    <numFmt numFmtId="175" formatCode="#,##0\ [$szt]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4" fillId="32" borderId="0" xfId="0" applyFont="1" applyFill="1" applyAlignment="1">
      <alignment/>
    </xf>
    <xf numFmtId="0" fontId="1" fillId="32" borderId="0" xfId="0" applyFont="1" applyFill="1" applyAlignment="1" applyProtection="1">
      <alignment horizontal="left"/>
      <protection locked="0"/>
    </xf>
    <xf numFmtId="0" fontId="0" fillId="32" borderId="0" xfId="0" applyFill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32" borderId="14" xfId="0" applyFont="1" applyFill="1" applyBorder="1" applyAlignment="1" applyProtection="1">
      <alignment horizontal="right"/>
      <protection locked="0"/>
    </xf>
    <xf numFmtId="0" fontId="1" fillId="32" borderId="0" xfId="0" applyFont="1" applyFill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1" fillId="32" borderId="18" xfId="0" applyFont="1" applyFill="1" applyBorder="1" applyAlignment="1" applyProtection="1">
      <alignment horizontal="center"/>
      <protection locked="0"/>
    </xf>
    <xf numFmtId="0" fontId="1" fillId="32" borderId="19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169" fontId="1" fillId="32" borderId="0" xfId="0" applyNumberFormat="1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169" fontId="1" fillId="32" borderId="0" xfId="0" applyNumberFormat="1" applyFont="1" applyFill="1" applyBorder="1" applyAlignment="1" applyProtection="1">
      <alignment horizontal="left"/>
      <protection locked="0"/>
    </xf>
    <xf numFmtId="0" fontId="0" fillId="32" borderId="0" xfId="0" applyFill="1" applyBorder="1" applyAlignment="1">
      <alignment/>
    </xf>
    <xf numFmtId="0" fontId="1" fillId="32" borderId="0" xfId="0" applyFont="1" applyFill="1" applyAlignment="1" applyProtection="1">
      <alignment horizontal="right"/>
      <protection locked="0"/>
    </xf>
    <xf numFmtId="169" fontId="1" fillId="32" borderId="0" xfId="0" applyNumberFormat="1" applyFont="1" applyFill="1" applyAlignment="1" applyProtection="1">
      <alignment horizontal="left"/>
      <protection/>
    </xf>
    <xf numFmtId="16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173" fontId="1" fillId="32" borderId="0" xfId="0" applyNumberFormat="1" applyFont="1" applyFill="1" applyBorder="1" applyAlignment="1" applyProtection="1">
      <alignment horizontal="left"/>
      <protection locked="0"/>
    </xf>
    <xf numFmtId="173" fontId="1" fillId="32" borderId="0" xfId="0" applyNumberFormat="1" applyFont="1" applyFill="1" applyAlignment="1" applyProtection="1">
      <alignment horizontal="right"/>
      <protection locked="0"/>
    </xf>
    <xf numFmtId="175" fontId="1" fillId="32" borderId="0" xfId="0" applyNumberFormat="1" applyFont="1" applyFill="1" applyAlignment="1">
      <alignment horizontal="center"/>
    </xf>
    <xf numFmtId="0" fontId="1" fillId="37" borderId="13" xfId="0" applyFont="1" applyFill="1" applyBorder="1" applyAlignment="1" applyProtection="1">
      <alignment horizontal="center"/>
      <protection hidden="1"/>
    </xf>
    <xf numFmtId="0" fontId="1" fillId="37" borderId="22" xfId="0" applyFont="1" applyFill="1" applyBorder="1" applyAlignment="1" applyProtection="1">
      <alignment horizontal="center"/>
      <protection hidden="1"/>
    </xf>
    <xf numFmtId="0" fontId="1" fillId="37" borderId="23" xfId="0" applyFont="1" applyFill="1" applyBorder="1" applyAlignment="1" applyProtection="1">
      <alignment horizontal="center"/>
      <protection/>
    </xf>
    <xf numFmtId="0" fontId="1" fillId="37" borderId="24" xfId="0" applyFont="1" applyFill="1" applyBorder="1" applyAlignment="1" applyProtection="1">
      <alignment horizontal="center"/>
      <protection/>
    </xf>
    <xf numFmtId="0" fontId="1" fillId="37" borderId="25" xfId="0" applyFont="1" applyFill="1" applyBorder="1" applyAlignment="1" applyProtection="1">
      <alignment horizontal="center"/>
      <protection/>
    </xf>
    <xf numFmtId="173" fontId="1" fillId="33" borderId="10" xfId="0" applyNumberFormat="1" applyFont="1" applyFill="1" applyBorder="1" applyAlignment="1" applyProtection="1">
      <alignment horizontal="center"/>
      <protection/>
    </xf>
    <xf numFmtId="173" fontId="1" fillId="33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7"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9"/>
  <sheetViews>
    <sheetView zoomScalePageLayoutView="0" workbookViewId="0" topLeftCell="A70">
      <selection activeCell="E59" sqref="E59"/>
    </sheetView>
  </sheetViews>
  <sheetFormatPr defaultColWidth="9.00390625" defaultRowHeight="12.75"/>
  <cols>
    <col min="1" max="1" width="9.125" style="4" customWidth="1"/>
    <col min="2" max="2" width="11.25390625" style="4" hidden="1" customWidth="1"/>
    <col min="3" max="3" width="14.125" style="4" customWidth="1"/>
    <col min="4" max="4" width="4.375" style="5" customWidth="1"/>
    <col min="5" max="5" width="8.25390625" style="5" customWidth="1"/>
    <col min="6" max="16384" width="9.125" style="4" customWidth="1"/>
  </cols>
  <sheetData>
    <row r="2" spans="2:5" ht="32.25" customHeight="1">
      <c r="B2" s="37">
        <f>197-COUNTIF(B4:B199,#N/A)</f>
        <v>83</v>
      </c>
      <c r="C2" s="6" t="s">
        <v>14</v>
      </c>
      <c r="E2" s="7"/>
    </row>
    <row r="4" spans="2:5" ht="12.75">
      <c r="B4" s="4" t="str">
        <f>INDEX('lista wpłat'!$C$6:$C$107,MATCH(C4,'lista wpłat'!$C$6:$C$107,0))</f>
        <v>Pingwin</v>
      </c>
      <c r="C4" s="4" t="str">
        <f>IF(E4="","",MID(E4,FIND(" ",E4,1)+1,FIND(" ",E4,6)-FIND(" ",E4,1)-1))</f>
        <v>Pingwin</v>
      </c>
      <c r="E4" t="s">
        <v>16</v>
      </c>
    </row>
    <row r="5" spans="2:5" ht="12.75">
      <c r="B5" s="4" t="str">
        <f>INDEX('lista wpłat'!$C$6:$C$107,MATCH(C5,'lista wpłat'!$C$6:$C$107,0))</f>
        <v>Bartekk</v>
      </c>
      <c r="C5" s="4" t="str">
        <f aca="true" t="shared" si="0" ref="C5:C68">IF(E5="","",MID(E5,FIND(" ",E5,1)+1,FIND(" ",E5,6)-FIND(" ",E5,1)-1))</f>
        <v>bartekk</v>
      </c>
      <c r="E5" t="s">
        <v>17</v>
      </c>
    </row>
    <row r="6" spans="2:5" ht="12.75">
      <c r="B6" s="4" t="str">
        <f>INDEX('lista wpłat'!$C$6:$C$107,MATCH(C6,'lista wpłat'!$C$6:$C$107,0))</f>
        <v>Radek</v>
      </c>
      <c r="C6" s="4" t="str">
        <f t="shared" si="0"/>
        <v>Radek</v>
      </c>
      <c r="E6" t="s">
        <v>18</v>
      </c>
    </row>
    <row r="7" spans="2:5" ht="12.75">
      <c r="B7" s="4" t="str">
        <f>INDEX('lista wpłat'!$C$6:$C$107,MATCH(C7,'lista wpłat'!$C$6:$C$107,0))</f>
        <v>Darius</v>
      </c>
      <c r="C7" s="4" t="str">
        <f t="shared" si="0"/>
        <v>darius</v>
      </c>
      <c r="E7" t="s">
        <v>19</v>
      </c>
    </row>
    <row r="8" spans="2:5" ht="12.75">
      <c r="B8" s="4" t="str">
        <f>INDEX('lista wpłat'!$C$6:$C$107,MATCH(C8,'lista wpłat'!$C$6:$C$107,0))</f>
        <v>MarcinM10</v>
      </c>
      <c r="C8" s="4" t="str">
        <f t="shared" si="0"/>
        <v>MARCINm10</v>
      </c>
      <c r="E8" t="s">
        <v>20</v>
      </c>
    </row>
    <row r="9" spans="2:5" ht="12.75">
      <c r="B9" s="4" t="str">
        <f>INDEX('lista wpłat'!$C$6:$C$107,MATCH(C9,'lista wpłat'!$C$6:$C$107,0))</f>
        <v>Jakmor</v>
      </c>
      <c r="C9" s="4" t="str">
        <f t="shared" si="0"/>
        <v>jakmor</v>
      </c>
      <c r="E9" t="s">
        <v>21</v>
      </c>
    </row>
    <row r="10" spans="2:5" ht="12.75">
      <c r="B10" s="4" t="str">
        <f>INDEX('lista wpłat'!$C$6:$C$107,MATCH(C10,'lista wpłat'!$C$6:$C$107,0))</f>
        <v>Muchen</v>
      </c>
      <c r="C10" s="4" t="str">
        <f t="shared" si="0"/>
        <v>muchen</v>
      </c>
      <c r="E10" t="s">
        <v>22</v>
      </c>
    </row>
    <row r="11" spans="2:5" ht="12.75">
      <c r="B11" s="4" t="str">
        <f>INDEX('lista wpłat'!$C$6:$C$107,MATCH(C11,'lista wpłat'!$C$6:$C$107,0))</f>
        <v>Wojtekk</v>
      </c>
      <c r="C11" s="4" t="str">
        <f t="shared" si="0"/>
        <v>wojtekk</v>
      </c>
      <c r="E11" t="s">
        <v>23</v>
      </c>
    </row>
    <row r="12" spans="2:5" ht="12.75">
      <c r="B12" s="4" t="str">
        <f>INDEX('lista wpłat'!$C$6:$C$107,MATCH(C12,'lista wpłat'!$C$6:$C$107,0))</f>
        <v>Poss</v>
      </c>
      <c r="C12" s="4" t="str">
        <f t="shared" si="0"/>
        <v>poss</v>
      </c>
      <c r="E12" t="s">
        <v>24</v>
      </c>
    </row>
    <row r="13" spans="2:5" ht="12.75">
      <c r="B13" s="4" t="str">
        <f>INDEX('lista wpłat'!$C$6:$C$107,MATCH(C13,'lista wpłat'!$C$6:$C$107,0))</f>
        <v>Ostry</v>
      </c>
      <c r="C13" s="4" t="str">
        <f t="shared" si="0"/>
        <v>ostry</v>
      </c>
      <c r="E13" t="s">
        <v>25</v>
      </c>
    </row>
    <row r="14" spans="2:5" ht="12.75">
      <c r="B14" s="4" t="str">
        <f>INDEX('lista wpłat'!$C$6:$C$107,MATCH(C14,'lista wpłat'!$C$6:$C$107,0))</f>
        <v>Twe</v>
      </c>
      <c r="C14" s="4" t="str">
        <f t="shared" si="0"/>
        <v>twe</v>
      </c>
      <c r="E14" t="s">
        <v>26</v>
      </c>
    </row>
    <row r="15" spans="2:5" ht="12.75">
      <c r="B15" s="4" t="str">
        <f>INDEX('lista wpłat'!$C$6:$C$107,MATCH(C15,'lista wpłat'!$C$6:$C$107,0))</f>
        <v>Biedron</v>
      </c>
      <c r="C15" s="4" t="str">
        <f t="shared" si="0"/>
        <v>Biedron</v>
      </c>
      <c r="E15" t="s">
        <v>27</v>
      </c>
    </row>
    <row r="16" spans="2:5" ht="12.75">
      <c r="B16" s="4" t="str">
        <f>INDEX('lista wpłat'!$C$6:$C$107,MATCH(C16,'lista wpłat'!$C$6:$C$107,0))</f>
        <v>Abdul25</v>
      </c>
      <c r="C16" s="4" t="str">
        <f t="shared" si="0"/>
        <v>abdul25</v>
      </c>
      <c r="E16" t="s">
        <v>70</v>
      </c>
    </row>
    <row r="17" spans="2:5" ht="12.75">
      <c r="B17" s="4" t="str">
        <f>INDEX('lista wpłat'!$C$6:$C$107,MATCH(C17,'lista wpłat'!$C$6:$C$107,0))</f>
        <v>Girgi</v>
      </c>
      <c r="C17" s="4" t="str">
        <f t="shared" si="0"/>
        <v>girgi</v>
      </c>
      <c r="E17" t="s">
        <v>28</v>
      </c>
    </row>
    <row r="18" spans="2:5" ht="12.75">
      <c r="B18" s="4" t="str">
        <f>INDEX('lista wpłat'!$C$6:$C$107,MATCH(C18,'lista wpłat'!$C$6:$C$107,0))</f>
        <v>Lewy</v>
      </c>
      <c r="C18" s="4" t="str">
        <f t="shared" si="0"/>
        <v>Lewy</v>
      </c>
      <c r="E18" t="s">
        <v>71</v>
      </c>
    </row>
    <row r="19" spans="2:5" ht="12.75">
      <c r="B19" s="4" t="str">
        <f>INDEX('lista wpłat'!$C$6:$C$107,MATCH(C19,'lista wpłat'!$C$6:$C$107,0))</f>
        <v>Rysiek</v>
      </c>
      <c r="C19" s="4" t="str">
        <f t="shared" si="0"/>
        <v>Rysiek</v>
      </c>
      <c r="E19" t="s">
        <v>29</v>
      </c>
    </row>
    <row r="20" spans="2:5" ht="12.75">
      <c r="B20" s="4" t="str">
        <f>INDEX('lista wpłat'!$C$6:$C$107,MATCH(C20,'lista wpłat'!$C$6:$C$107,0))</f>
        <v>TomekPe</v>
      </c>
      <c r="C20" s="4" t="str">
        <f t="shared" si="0"/>
        <v>tomekpe</v>
      </c>
      <c r="E20" t="s">
        <v>30</v>
      </c>
    </row>
    <row r="21" spans="2:5" ht="12.75">
      <c r="B21" s="4" t="e">
        <f>INDEX('lista wpłat'!$C$6:$C$107,MATCH(C21,'lista wpłat'!$C$6:$C$107,0))</f>
        <v>#N/A</v>
      </c>
      <c r="C21" s="4" t="str">
        <f t="shared" si="0"/>
        <v>Qter</v>
      </c>
      <c r="E21" t="s">
        <v>31</v>
      </c>
    </row>
    <row r="22" spans="2:5" ht="12.75">
      <c r="B22" s="4" t="str">
        <f>INDEX('lista wpłat'!$C$6:$C$107,MATCH(C22,'lista wpłat'!$C$6:$C$107,0))</f>
        <v>Ciuri</v>
      </c>
      <c r="C22" s="4" t="str">
        <f t="shared" si="0"/>
        <v>ciuri</v>
      </c>
      <c r="E22" t="s">
        <v>32</v>
      </c>
    </row>
    <row r="23" spans="2:5" ht="12.75">
      <c r="B23" s="4" t="str">
        <f>INDEX('lista wpłat'!$C$6:$C$107,MATCH(C23,'lista wpłat'!$C$6:$C$107,0))</f>
        <v>MsPawcio18</v>
      </c>
      <c r="C23" s="4" t="str">
        <f t="shared" si="0"/>
        <v>MsPawcio18</v>
      </c>
      <c r="E23" t="s">
        <v>68</v>
      </c>
    </row>
    <row r="24" spans="2:5" ht="12.75">
      <c r="B24" s="4" t="str">
        <f>INDEX('lista wpłat'!$C$6:$C$107,MATCH(C24,'lista wpłat'!$C$6:$C$107,0))</f>
        <v>Scyzoryk</v>
      </c>
      <c r="C24" s="4" t="str">
        <f t="shared" si="0"/>
        <v>Scyzoryk</v>
      </c>
      <c r="E24" t="s">
        <v>33</v>
      </c>
    </row>
    <row r="25" spans="2:5" ht="12.75">
      <c r="B25" s="4" t="str">
        <f>INDEX('lista wpłat'!$C$6:$C$107,MATCH(C25,'lista wpłat'!$C$6:$C$107,0))</f>
        <v>Pomidor84</v>
      </c>
      <c r="C25" s="4" t="str">
        <f t="shared" si="0"/>
        <v>Pomidor84</v>
      </c>
      <c r="E25" t="s">
        <v>34</v>
      </c>
    </row>
    <row r="26" spans="2:5" ht="12.75">
      <c r="B26" s="4" t="str">
        <f>INDEX('lista wpłat'!$C$6:$C$107,MATCH(C26,'lista wpłat'!$C$6:$C$107,0))</f>
        <v>Scorpion</v>
      </c>
      <c r="C26" s="4" t="str">
        <f t="shared" si="0"/>
        <v>scorpion</v>
      </c>
      <c r="E26" t="s">
        <v>35</v>
      </c>
    </row>
    <row r="27" spans="2:5" ht="12.75">
      <c r="B27" s="4" t="str">
        <f>INDEX('lista wpłat'!$C$6:$C$107,MATCH(C27,'lista wpłat'!$C$6:$C$107,0))</f>
        <v>Bathory</v>
      </c>
      <c r="C27" s="4" t="str">
        <f t="shared" si="0"/>
        <v>bathory</v>
      </c>
      <c r="E27" t="s">
        <v>36</v>
      </c>
    </row>
    <row r="28" spans="2:5" ht="12.75">
      <c r="B28" s="4" t="e">
        <f>INDEX('lista wpłat'!$C$6:$C$107,MATCH(C28,'lista wpłat'!$C$6:$C$107,0))</f>
        <v>#N/A</v>
      </c>
      <c r="C28" s="4" t="str">
        <f t="shared" si="0"/>
        <v>Jeivi</v>
      </c>
      <c r="E28" t="s">
        <v>37</v>
      </c>
    </row>
    <row r="29" spans="2:5" ht="12.75">
      <c r="B29" s="4" t="str">
        <f>INDEX('lista wpłat'!$C$6:$C$107,MATCH(C29,'lista wpłat'!$C$6:$C$107,0))</f>
        <v>Bartoszevski</v>
      </c>
      <c r="C29" s="4" t="str">
        <f t="shared" si="0"/>
        <v>bartoszevski</v>
      </c>
      <c r="E29" t="s">
        <v>38</v>
      </c>
    </row>
    <row r="30" spans="2:5" ht="12.75">
      <c r="B30" s="4" t="str">
        <f>INDEX('lista wpłat'!$C$6:$C$107,MATCH(C30,'lista wpłat'!$C$6:$C$107,0))</f>
        <v>Evoluzione</v>
      </c>
      <c r="C30" s="4" t="str">
        <f t="shared" si="0"/>
        <v>evoluzione</v>
      </c>
      <c r="E30" t="s">
        <v>39</v>
      </c>
    </row>
    <row r="31" spans="2:5" ht="12.75">
      <c r="B31" s="4" t="str">
        <f>INDEX('lista wpłat'!$C$6:$C$107,MATCH(C31,'lista wpłat'!$C$6:$C$107,0))</f>
        <v>Redlik</v>
      </c>
      <c r="C31" s="4" t="str">
        <f t="shared" si="0"/>
        <v>redlik</v>
      </c>
      <c r="E31" t="s">
        <v>40</v>
      </c>
    </row>
    <row r="32" spans="2:5" ht="12.75">
      <c r="B32" s="4" t="str">
        <f>INDEX('lista wpłat'!$C$6:$C$107,MATCH(C32,'lista wpłat'!$C$6:$C$107,0))</f>
        <v>Wycior1970</v>
      </c>
      <c r="C32" s="4" t="str">
        <f t="shared" si="0"/>
        <v>wycior1970</v>
      </c>
      <c r="E32" t="s">
        <v>41</v>
      </c>
    </row>
    <row r="33" spans="2:5" ht="12.75">
      <c r="B33" s="4" t="e">
        <f>INDEX('lista wpłat'!$C$6:$C$107,MATCH(C33,'lista wpłat'!$C$6:$C$107,0))</f>
        <v>#N/A</v>
      </c>
      <c r="C33" s="4" t="str">
        <f t="shared" si="0"/>
        <v>matti21sk</v>
      </c>
      <c r="E33" t="s">
        <v>42</v>
      </c>
    </row>
    <row r="34" spans="2:5" ht="12.75">
      <c r="B34" s="4" t="e">
        <f>INDEX('lista wpłat'!$C$6:$C$107,MATCH(C34,'lista wpłat'!$C$6:$C$107,0))</f>
        <v>#N/A</v>
      </c>
      <c r="C34" s="4" t="str">
        <f t="shared" si="0"/>
        <v>Terrorr</v>
      </c>
      <c r="E34" t="s">
        <v>43</v>
      </c>
    </row>
    <row r="35" spans="2:5" ht="12.75">
      <c r="B35" s="4" t="str">
        <f>INDEX('lista wpłat'!$C$6:$C$107,MATCH(C35,'lista wpłat'!$C$6:$C$107,0))</f>
        <v>Nowy571</v>
      </c>
      <c r="C35" s="4" t="str">
        <f t="shared" si="0"/>
        <v>nowy571</v>
      </c>
      <c r="E35" t="s">
        <v>44</v>
      </c>
    </row>
    <row r="36" spans="2:5" ht="12.75">
      <c r="B36" s="4" t="str">
        <f>INDEX('lista wpłat'!$C$6:$C$107,MATCH(C36,'lista wpłat'!$C$6:$C$107,0))</f>
        <v>Robi003</v>
      </c>
      <c r="C36" s="4" t="str">
        <f t="shared" si="0"/>
        <v>robi003</v>
      </c>
      <c r="E36" t="s">
        <v>69</v>
      </c>
    </row>
    <row r="37" spans="2:5" ht="12.75">
      <c r="B37" s="4" t="str">
        <f>INDEX('lista wpłat'!$C$6:$C$107,MATCH(C37,'lista wpłat'!$C$6:$C$107,0))</f>
        <v>teo</v>
      </c>
      <c r="C37" s="4" t="str">
        <f t="shared" si="0"/>
        <v>teo</v>
      </c>
      <c r="E37" t="s">
        <v>45</v>
      </c>
    </row>
    <row r="38" spans="2:5" ht="12.75">
      <c r="B38" s="4" t="e">
        <f>INDEX('lista wpłat'!$C$6:$C$107,MATCH(C38,'lista wpłat'!$C$6:$C$107,0))</f>
        <v>#N/A</v>
      </c>
      <c r="C38" s="4" t="str">
        <f t="shared" si="0"/>
        <v>Thingrim</v>
      </c>
      <c r="E38" t="s">
        <v>46</v>
      </c>
    </row>
    <row r="39" spans="2:5" ht="12.75">
      <c r="B39" s="4" t="str">
        <f>INDEX('lista wpłat'!$C$6:$C$107,MATCH(C39,'lista wpłat'!$C$6:$C$107,0))</f>
        <v>Reindeer</v>
      </c>
      <c r="C39" s="4" t="str">
        <f t="shared" si="0"/>
        <v>Reindeer</v>
      </c>
      <c r="E39" t="s">
        <v>47</v>
      </c>
    </row>
    <row r="40" spans="2:5" ht="12.75">
      <c r="B40" s="4" t="str">
        <f>INDEX('lista wpłat'!$C$6:$C$107,MATCH(C40,'lista wpłat'!$C$6:$C$107,0))</f>
        <v>Wiciu125</v>
      </c>
      <c r="C40" s="4" t="str">
        <f t="shared" si="0"/>
        <v>wiciu125</v>
      </c>
      <c r="E40" t="s">
        <v>48</v>
      </c>
    </row>
    <row r="41" spans="2:5" ht="12.75">
      <c r="B41" s="4" t="str">
        <f>INDEX('lista wpłat'!$C$6:$C$107,MATCH(C41,'lista wpłat'!$C$6:$C$107,0))</f>
        <v>Johny</v>
      </c>
      <c r="C41" s="4" t="str">
        <f t="shared" si="0"/>
        <v>johny</v>
      </c>
      <c r="E41" t="s">
        <v>49</v>
      </c>
    </row>
    <row r="42" spans="2:5" ht="12.75">
      <c r="B42" s="4" t="str">
        <f>INDEX('lista wpłat'!$C$6:$C$107,MATCH(C42,'lista wpłat'!$C$6:$C$107,0))</f>
        <v>Sober</v>
      </c>
      <c r="C42" s="4" t="str">
        <f t="shared" si="0"/>
        <v>sober</v>
      </c>
      <c r="E42" t="s">
        <v>50</v>
      </c>
    </row>
    <row r="43" spans="2:5" ht="12.75">
      <c r="B43" s="4" t="e">
        <f>INDEX('lista wpłat'!$C$6:$C$107,MATCH(C43,'lista wpłat'!$C$6:$C$107,0))</f>
        <v>#N/A</v>
      </c>
      <c r="C43" s="4" t="str">
        <f t="shared" si="0"/>
        <v>Darick</v>
      </c>
      <c r="E43" t="s">
        <v>51</v>
      </c>
    </row>
    <row r="44" spans="2:5" ht="12.75">
      <c r="B44" s="4" t="str">
        <f>INDEX('lista wpłat'!$C$6:$C$107,MATCH(C44,'lista wpłat'!$C$6:$C$107,0))</f>
        <v>Hiszpan</v>
      </c>
      <c r="C44" s="4" t="str">
        <f t="shared" si="0"/>
        <v>Hiszpan</v>
      </c>
      <c r="E44" t="s">
        <v>52</v>
      </c>
    </row>
    <row r="45" spans="2:5" ht="12.75">
      <c r="B45" s="4" t="str">
        <f>INDEX('lista wpłat'!$C$6:$C$107,MATCH(C45,'lista wpłat'!$C$6:$C$107,0))</f>
        <v>Hertek</v>
      </c>
      <c r="C45" s="4" t="str">
        <f t="shared" si="0"/>
        <v>hertek</v>
      </c>
      <c r="E45" t="s">
        <v>53</v>
      </c>
    </row>
    <row r="46" spans="2:5" ht="12.75">
      <c r="B46" s="4" t="e">
        <f>INDEX('lista wpłat'!$C$6:$C$107,MATCH(C46,'lista wpłat'!$C$6:$C$107,0))</f>
        <v>#N/A</v>
      </c>
      <c r="C46" s="4" t="str">
        <f t="shared" si="0"/>
        <v>herni74</v>
      </c>
      <c r="E46" t="s">
        <v>54</v>
      </c>
    </row>
    <row r="47" spans="2:5" ht="12.75">
      <c r="B47" s="4" t="str">
        <f>INDEX('lista wpłat'!$C$6:$C$107,MATCH(C47,'lista wpłat'!$C$6:$C$107,0))</f>
        <v>Skippy</v>
      </c>
      <c r="C47" s="4" t="str">
        <f t="shared" si="0"/>
        <v>skippy</v>
      </c>
      <c r="E47" t="s">
        <v>55</v>
      </c>
    </row>
    <row r="48" spans="2:5" ht="12.75">
      <c r="B48" s="4" t="str">
        <f>INDEX('lista wpłat'!$C$6:$C$107,MATCH(C48,'lista wpłat'!$C$6:$C$107,0))</f>
        <v>Wodar</v>
      </c>
      <c r="C48" s="4" t="str">
        <f t="shared" si="0"/>
        <v>Wodar</v>
      </c>
      <c r="E48" t="s">
        <v>56</v>
      </c>
    </row>
    <row r="49" spans="2:5" ht="12.75">
      <c r="B49" s="4" t="str">
        <f>INDEX('lista wpłat'!$C$6:$C$107,MATCH(C49,'lista wpłat'!$C$6:$C$107,0))</f>
        <v>Kijo</v>
      </c>
      <c r="C49" s="4" t="str">
        <f t="shared" si="0"/>
        <v>Kijo</v>
      </c>
      <c r="E49" t="s">
        <v>57</v>
      </c>
    </row>
    <row r="50" spans="2:5" ht="12.75">
      <c r="B50" s="4" t="str">
        <f>INDEX('lista wpłat'!$C$6:$C$107,MATCH(C50,'lista wpłat'!$C$6:$C$107,0))</f>
        <v>Nix</v>
      </c>
      <c r="C50" s="4" t="str">
        <f t="shared" si="0"/>
        <v>Nix</v>
      </c>
      <c r="E50" t="s">
        <v>58</v>
      </c>
    </row>
    <row r="51" spans="2:5" ht="12.75">
      <c r="B51" s="4" t="str">
        <f>INDEX('lista wpłat'!$C$6:$C$107,MATCH(C51,'lista wpłat'!$C$6:$C$107,0))</f>
        <v>Gerard</v>
      </c>
      <c r="C51" s="4" t="str">
        <f t="shared" si="0"/>
        <v>gerard</v>
      </c>
      <c r="E51" t="s">
        <v>59</v>
      </c>
    </row>
    <row r="52" spans="2:5" ht="12.75">
      <c r="B52" s="4" t="str">
        <f>INDEX('lista wpłat'!$C$6:$C$107,MATCH(C52,'lista wpłat'!$C$6:$C$107,0))</f>
        <v>Sebi</v>
      </c>
      <c r="C52" s="4" t="str">
        <f t="shared" si="0"/>
        <v>sebi</v>
      </c>
      <c r="E52" t="s">
        <v>60</v>
      </c>
    </row>
    <row r="53" spans="2:5" ht="12.75">
      <c r="B53" s="4" t="str">
        <f>INDEX('lista wpłat'!$C$6:$C$107,MATCH(C53,'lista wpłat'!$C$6:$C$107,0))</f>
        <v>Grzechu</v>
      </c>
      <c r="C53" s="4" t="str">
        <f t="shared" si="0"/>
        <v>grzechu</v>
      </c>
      <c r="E53" t="s">
        <v>61</v>
      </c>
    </row>
    <row r="54" spans="2:5" ht="12.75">
      <c r="B54" s="4" t="str">
        <f>INDEX('lista wpłat'!$C$6:$C$107,MATCH(C54,'lista wpłat'!$C$6:$C$107,0))</f>
        <v>Remi</v>
      </c>
      <c r="C54" s="4" t="str">
        <f t="shared" si="0"/>
        <v>Remi</v>
      </c>
      <c r="E54" t="s">
        <v>62</v>
      </c>
    </row>
    <row r="55" spans="2:5" ht="12.75">
      <c r="B55" s="4" t="str">
        <f>INDEX('lista wpłat'!$C$6:$C$107,MATCH(C55,'lista wpłat'!$C$6:$C$107,0))</f>
        <v>Fryzjer</v>
      </c>
      <c r="C55" s="4" t="str">
        <f t="shared" si="0"/>
        <v>Fryzjer</v>
      </c>
      <c r="E55" t="s">
        <v>63</v>
      </c>
    </row>
    <row r="56" spans="2:5" ht="12.75">
      <c r="B56" s="4" t="str">
        <f>INDEX('lista wpłat'!$C$6:$C$107,MATCH(C56,'lista wpłat'!$C$6:$C$107,0))</f>
        <v>Maxiek</v>
      </c>
      <c r="C56" s="4" t="str">
        <f t="shared" si="0"/>
        <v>Maxiek</v>
      </c>
      <c r="E56" t="s">
        <v>64</v>
      </c>
    </row>
    <row r="57" spans="2:5" ht="12.75">
      <c r="B57" s="4" t="str">
        <f>INDEX('lista wpłat'!$C$6:$C$107,MATCH(C57,'lista wpłat'!$C$6:$C$107,0))</f>
        <v>Kewis</v>
      </c>
      <c r="C57" s="4" t="str">
        <f t="shared" si="0"/>
        <v>Kewis</v>
      </c>
      <c r="E57" t="s">
        <v>65</v>
      </c>
    </row>
    <row r="58" spans="2:5" ht="12.75">
      <c r="B58" s="4" t="e">
        <f>INDEX('lista wpłat'!$C$6:$C$107,MATCH(C58,'lista wpłat'!$C$6:$C$107,0))</f>
        <v>#N/A</v>
      </c>
      <c r="C58" s="4" t="str">
        <f t="shared" si="0"/>
        <v>gibon83</v>
      </c>
      <c r="E58" t="s">
        <v>66</v>
      </c>
    </row>
    <row r="59" spans="2:5" ht="12.75">
      <c r="B59" s="4" t="str">
        <f>INDEX('lista wpłat'!$C$6:$C$107,MATCH(C59,'lista wpłat'!$C$6:$C$107,0))</f>
        <v>Luki19880</v>
      </c>
      <c r="C59" s="4" t="str">
        <f t="shared" si="0"/>
        <v>luki19880</v>
      </c>
      <c r="E59" t="s">
        <v>67</v>
      </c>
    </row>
    <row r="60" spans="2:5" ht="12.75">
      <c r="B60" s="4" t="str">
        <f>INDEX('lista wpłat'!$C$6:$C$107,MATCH(C60,'lista wpłat'!$C$6:$C$107,0))</f>
        <v>Siwy86</v>
      </c>
      <c r="C60" s="4" t="str">
        <f t="shared" si="0"/>
        <v>Siwy86</v>
      </c>
      <c r="E60" t="s">
        <v>72</v>
      </c>
    </row>
    <row r="61" spans="2:5" ht="12.75">
      <c r="B61" s="4" t="str">
        <f>INDEX('lista wpłat'!$C$6:$C$107,MATCH(C61,'lista wpłat'!$C$6:$C$107,0))</f>
        <v>Pilot</v>
      </c>
      <c r="C61" s="4" t="str">
        <f t="shared" si="0"/>
        <v>Pilot</v>
      </c>
      <c r="E61" t="s">
        <v>116</v>
      </c>
    </row>
    <row r="62" spans="2:5" ht="12.75">
      <c r="B62" s="4" t="str">
        <f>INDEX('lista wpłat'!$C$6:$C$107,MATCH(C62,'lista wpłat'!$C$6:$C$107,0))</f>
        <v>Fausto</v>
      </c>
      <c r="C62" s="4" t="str">
        <f t="shared" si="0"/>
        <v>Fausto</v>
      </c>
      <c r="E62" t="s">
        <v>117</v>
      </c>
    </row>
    <row r="63" spans="2:5" ht="12.75">
      <c r="B63" s="4" t="e">
        <f>INDEX('lista wpłat'!$C$6:$C$107,MATCH(C63,'lista wpłat'!$C$6:$C$107,0))</f>
        <v>#N/A</v>
      </c>
      <c r="C63" s="4" t="str">
        <f t="shared" si="0"/>
        <v>dan_one</v>
      </c>
      <c r="E63" t="s">
        <v>118</v>
      </c>
    </row>
    <row r="64" spans="2:5" ht="12.75">
      <c r="B64" s="4" t="str">
        <f>INDEX('lista wpłat'!$C$6:$C$107,MATCH(C64,'lista wpłat'!$C$6:$C$107,0))</f>
        <v>Leslaw</v>
      </c>
      <c r="C64" s="4" t="str">
        <f t="shared" si="0"/>
        <v>leslaw</v>
      </c>
      <c r="E64" t="s">
        <v>119</v>
      </c>
    </row>
    <row r="65" spans="2:5" ht="12.75">
      <c r="B65" s="4" t="str">
        <f>INDEX('lista wpłat'!$C$6:$C$107,MATCH(C65,'lista wpłat'!$C$6:$C$107,0))</f>
        <v>Sylwek</v>
      </c>
      <c r="C65" s="4" t="str">
        <f t="shared" si="0"/>
        <v>Sylwek</v>
      </c>
      <c r="E65" t="s">
        <v>136</v>
      </c>
    </row>
    <row r="66" spans="2:5" ht="12.75">
      <c r="B66" s="4" t="str">
        <f>INDEX('lista wpłat'!$C$6:$C$107,MATCH(C66,'lista wpłat'!$C$6:$C$107,0))</f>
        <v>Jasiek</v>
      </c>
      <c r="C66" s="4" t="str">
        <f t="shared" si="0"/>
        <v>Jasiek</v>
      </c>
      <c r="E66" t="s">
        <v>120</v>
      </c>
    </row>
    <row r="67" spans="2:5" ht="12.75">
      <c r="B67" s="4" t="str">
        <f>INDEX('lista wpłat'!$C$6:$C$107,MATCH(C67,'lista wpłat'!$C$6:$C$107,0))</f>
        <v>Trampek01</v>
      </c>
      <c r="C67" s="4" t="str">
        <f t="shared" si="0"/>
        <v>trampek01</v>
      </c>
      <c r="E67" t="s">
        <v>121</v>
      </c>
    </row>
    <row r="68" spans="2:5" ht="12.75">
      <c r="B68" s="4" t="e">
        <f>INDEX('lista wpłat'!$C$6:$C$107,MATCH(C68,'lista wpłat'!$C$6:$C$107,0))</f>
        <v>#N/A</v>
      </c>
      <c r="C68" s="4" t="str">
        <f t="shared" si="0"/>
        <v>Strzyżu</v>
      </c>
      <c r="E68" t="s">
        <v>122</v>
      </c>
    </row>
    <row r="69" spans="2:5" ht="12.75">
      <c r="B69" s="4" t="e">
        <f>INDEX('lista wpłat'!$C$6:$C$107,MATCH(C69,'lista wpłat'!$C$6:$C$107,0))</f>
        <v>#N/A</v>
      </c>
      <c r="C69" s="4" t="str">
        <f aca="true" t="shared" si="1" ref="C69:C105">IF(E69="","",MID(E69,FIND(" ",E69,1)+1,FIND(" ",E69,6)-FIND(" ",E69,1)-1))</f>
        <v>Miły</v>
      </c>
      <c r="E69" t="s">
        <v>133</v>
      </c>
    </row>
    <row r="70" spans="2:5" ht="12.75">
      <c r="B70" s="4" t="str">
        <f>INDEX('lista wpłat'!$C$6:$C$107,MATCH(C70,'lista wpłat'!$C$6:$C$107,0))</f>
        <v>Miroslaw123</v>
      </c>
      <c r="C70" s="4" t="str">
        <f t="shared" si="1"/>
        <v>miroslaw123</v>
      </c>
      <c r="E70" t="s">
        <v>123</v>
      </c>
    </row>
    <row r="71" spans="2:5" ht="12.75">
      <c r="B71" s="4" t="str">
        <f>INDEX('lista wpłat'!$C$6:$C$107,MATCH(C71,'lista wpłat'!$C$6:$C$107,0))</f>
        <v>Laszczor</v>
      </c>
      <c r="C71" s="4" t="str">
        <f t="shared" si="1"/>
        <v>Laszczor</v>
      </c>
      <c r="E71" t="s">
        <v>124</v>
      </c>
    </row>
    <row r="72" spans="2:5" ht="12.75">
      <c r="B72" s="4" t="str">
        <f>INDEX('lista wpłat'!$C$6:$C$107,MATCH(C72,'lista wpłat'!$C$6:$C$107,0))</f>
        <v>Dan</v>
      </c>
      <c r="C72" s="4" t="str">
        <f t="shared" si="1"/>
        <v>Dan</v>
      </c>
      <c r="E72" t="s">
        <v>125</v>
      </c>
    </row>
    <row r="73" spans="2:5" ht="12.75">
      <c r="B73" s="4" t="str">
        <f>INDEX('lista wpłat'!$C$6:$C$107,MATCH(C73,'lista wpłat'!$C$6:$C$107,0))</f>
        <v>Wujas</v>
      </c>
      <c r="C73" s="4" t="str">
        <f t="shared" si="1"/>
        <v>wujas</v>
      </c>
      <c r="E73" t="s">
        <v>126</v>
      </c>
    </row>
    <row r="74" spans="2:5" ht="12.75">
      <c r="B74" s="4" t="str">
        <f>INDEX('lista wpłat'!$C$6:$C$107,MATCH(C74,'lista wpłat'!$C$6:$C$107,0))</f>
        <v>Gapa</v>
      </c>
      <c r="C74" s="4" t="str">
        <f t="shared" si="1"/>
        <v>gapa</v>
      </c>
      <c r="E74" t="s">
        <v>127</v>
      </c>
    </row>
    <row r="75" spans="2:5" ht="12.75">
      <c r="B75" s="4" t="e">
        <f>INDEX('lista wpłat'!$C$6:$C$107,MATCH(C75,'lista wpłat'!$C$6:$C$107,0))</f>
        <v>#N/A</v>
      </c>
      <c r="C75" s="4" t="str">
        <f t="shared" si="1"/>
        <v>zamysleniem</v>
      </c>
      <c r="E75" t="s">
        <v>128</v>
      </c>
    </row>
    <row r="76" spans="2:5" ht="12.75">
      <c r="B76" s="4" t="str">
        <f>INDEX('lista wpłat'!$C$6:$C$107,MATCH(C76,'lista wpłat'!$C$6:$C$107,0))</f>
        <v>Draco_fisher</v>
      </c>
      <c r="C76" s="4" t="str">
        <f t="shared" si="1"/>
        <v>Draco_Fisher</v>
      </c>
      <c r="E76" t="s">
        <v>139</v>
      </c>
    </row>
    <row r="77" spans="2:5" ht="12.75">
      <c r="B77" s="4" t="str">
        <f>INDEX('lista wpłat'!$C$6:$C$107,MATCH(C77,'lista wpłat'!$C$6:$C$107,0))</f>
        <v>Chankrymski</v>
      </c>
      <c r="C77" s="4" t="str">
        <f t="shared" si="1"/>
        <v>chankrymski</v>
      </c>
      <c r="E77" t="s">
        <v>129</v>
      </c>
    </row>
    <row r="78" spans="2:5" ht="12.75">
      <c r="B78" s="4" t="str">
        <f>INDEX('lista wpłat'!$C$6:$C$107,MATCH(C78,'lista wpłat'!$C$6:$C$107,0))</f>
        <v>Polaszkino</v>
      </c>
      <c r="C78" s="4" t="str">
        <f t="shared" si="1"/>
        <v>Polaszkino</v>
      </c>
      <c r="E78" t="s">
        <v>134</v>
      </c>
    </row>
    <row r="79" spans="2:5" ht="12.75">
      <c r="B79" s="4" t="str">
        <f>INDEX('lista wpłat'!$C$6:$C$107,MATCH(C79,'lista wpłat'!$C$6:$C$107,0))</f>
        <v>Tuonela</v>
      </c>
      <c r="C79" s="4" t="str">
        <f t="shared" si="1"/>
        <v>Tuonela</v>
      </c>
      <c r="E79" t="s">
        <v>135</v>
      </c>
    </row>
    <row r="80" spans="2:5" ht="12.75">
      <c r="B80" s="4" t="e">
        <f>INDEX('lista wpłat'!$C$6:$C$107,MATCH(C80,'lista wpłat'!$C$6:$C$107,0))</f>
        <v>#N/A</v>
      </c>
      <c r="C80" s="4" t="str">
        <f t="shared" si="1"/>
        <v>gajos007</v>
      </c>
      <c r="E80" t="s">
        <v>130</v>
      </c>
    </row>
    <row r="81" spans="2:5" ht="12.75">
      <c r="B81" s="4" t="str">
        <f>INDEX('lista wpłat'!$C$6:$C$107,MATCH(C81,'lista wpłat'!$C$6:$C$107,0))</f>
        <v>Aruka</v>
      </c>
      <c r="C81" s="4" t="str">
        <f t="shared" si="1"/>
        <v>ARUKA</v>
      </c>
      <c r="E81" t="s">
        <v>131</v>
      </c>
    </row>
    <row r="82" spans="2:5" ht="12.75">
      <c r="B82" s="4" t="str">
        <f>INDEX('lista wpłat'!$C$6:$C$107,MATCH(C82,'lista wpłat'!$C$6:$C$107,0))</f>
        <v>Andrzej_tr</v>
      </c>
      <c r="C82" s="4" t="str">
        <f t="shared" si="1"/>
        <v>Andrzej_tr</v>
      </c>
      <c r="E82" t="s">
        <v>132</v>
      </c>
    </row>
    <row r="83" spans="2:5" ht="12.75">
      <c r="B83" s="4" t="str">
        <f>INDEX('lista wpłat'!$C$6:$C$107,MATCH(C83,'lista wpłat'!$C$6:$C$107,0))</f>
        <v>Szefo</v>
      </c>
      <c r="C83" s="4" t="str">
        <f t="shared" si="1"/>
        <v>szefo</v>
      </c>
      <c r="E83" t="s">
        <v>180</v>
      </c>
    </row>
    <row r="84" spans="2:5" ht="12.75">
      <c r="B84" s="4" t="str">
        <f>INDEX('lista wpłat'!$C$6:$C$107,MATCH(C84,'lista wpłat'!$C$6:$C$107,0))</f>
        <v>B3stia</v>
      </c>
      <c r="C84" s="4" t="str">
        <f t="shared" si="1"/>
        <v>B3stia</v>
      </c>
      <c r="E84" t="s">
        <v>181</v>
      </c>
    </row>
    <row r="85" spans="2:5" ht="12.75">
      <c r="B85" s="4" t="str">
        <f>INDEX('lista wpłat'!$C$6:$C$107,MATCH(C85,'lista wpłat'!$C$6:$C$107,0))</f>
        <v>Maju</v>
      </c>
      <c r="C85" s="4" t="str">
        <f t="shared" si="1"/>
        <v>maju</v>
      </c>
      <c r="E85" t="s">
        <v>182</v>
      </c>
    </row>
    <row r="86" spans="2:5" ht="12.75">
      <c r="B86" s="4" t="str">
        <f>INDEX('lista wpłat'!$C$6:$C$107,MATCH(C86,'lista wpłat'!$C$6:$C$107,0))</f>
        <v>Sampras</v>
      </c>
      <c r="C86" s="4" t="str">
        <f t="shared" si="1"/>
        <v>sampras</v>
      </c>
      <c r="E86" t="s">
        <v>183</v>
      </c>
    </row>
    <row r="87" spans="2:5" ht="12.75">
      <c r="B87" s="4" t="str">
        <f>INDEX('lista wpłat'!$C$6:$C$107,MATCH(C87,'lista wpłat'!$C$6:$C$107,0))</f>
        <v>Kristobal</v>
      </c>
      <c r="C87" s="4" t="str">
        <f t="shared" si="1"/>
        <v>Kristobal</v>
      </c>
      <c r="E87" t="s">
        <v>184</v>
      </c>
    </row>
    <row r="88" spans="2:5" ht="12.75">
      <c r="B88" s="4" t="str">
        <f>INDEX('lista wpłat'!$C$6:$C$107,MATCH(C88,'lista wpłat'!$C$6:$C$107,0))</f>
        <v>Henry</v>
      </c>
      <c r="C88" s="4" t="str">
        <f t="shared" si="1"/>
        <v>Henry</v>
      </c>
      <c r="E88" t="s">
        <v>185</v>
      </c>
    </row>
    <row r="89" spans="2:5" ht="12.75">
      <c r="B89" s="4" t="str">
        <f>INDEX('lista wpłat'!$C$6:$C$107,MATCH(C89,'lista wpłat'!$C$6:$C$107,0))</f>
        <v>Lulejkos</v>
      </c>
      <c r="C89" s="4" t="str">
        <f t="shared" si="1"/>
        <v>lulejkos</v>
      </c>
      <c r="E89" t="s">
        <v>186</v>
      </c>
    </row>
    <row r="90" spans="2:5" ht="12.75">
      <c r="B90" s="4" t="e">
        <f>INDEX('lista wpłat'!$C$6:$C$107,MATCH(C90,'lista wpłat'!$C$6:$C$107,0))</f>
        <v>#N/A</v>
      </c>
      <c r="C90" s="4" t="str">
        <f t="shared" si="1"/>
        <v>rumen</v>
      </c>
      <c r="E90" t="s">
        <v>196</v>
      </c>
    </row>
    <row r="91" spans="2:5" ht="12.75">
      <c r="B91" s="4" t="str">
        <f>INDEX('lista wpłat'!$C$6:$C$107,MATCH(C91,'lista wpłat'!$C$6:$C$107,0))</f>
        <v>Krzysiek1</v>
      </c>
      <c r="C91" s="4" t="str">
        <f t="shared" si="1"/>
        <v>krzysiek1</v>
      </c>
      <c r="E91" t="s">
        <v>198</v>
      </c>
    </row>
    <row r="92" spans="2:5" ht="12.75">
      <c r="B92" s="4" t="str">
        <f>INDEX('lista wpłat'!$C$6:$C$107,MATCH(C92,'lista wpłat'!$C$6:$C$107,0))</f>
        <v>Dalti</v>
      </c>
      <c r="C92" s="4" t="str">
        <f t="shared" si="1"/>
        <v>Dalti</v>
      </c>
      <c r="E92" t="s">
        <v>197</v>
      </c>
    </row>
    <row r="93" spans="2:5" ht="12.75">
      <c r="B93" s="4" t="str">
        <f>INDEX('lista wpłat'!$C$6:$C$107,MATCH(C93,'lista wpłat'!$C$6:$C$107,0))</f>
        <v>MaciejW</v>
      </c>
      <c r="C93" s="4" t="str">
        <f t="shared" si="1"/>
        <v>maciejw</v>
      </c>
      <c r="E93" t="s">
        <v>187</v>
      </c>
    </row>
    <row r="94" spans="2:5" ht="12.75">
      <c r="B94" s="4" t="str">
        <f>INDEX('lista wpłat'!$C$6:$C$107,MATCH(C94,'lista wpłat'!$C$6:$C$107,0))</f>
        <v>Slawek</v>
      </c>
      <c r="C94" s="4" t="str">
        <f t="shared" si="1"/>
        <v>slawek</v>
      </c>
      <c r="E94" t="s">
        <v>188</v>
      </c>
    </row>
    <row r="95" spans="2:5" ht="12.75">
      <c r="B95" s="4" t="str">
        <f>INDEX('lista wpłat'!$C$6:$C$107,MATCH(C95,'lista wpłat'!$C$6:$C$107,0))</f>
        <v>Maxenergy</v>
      </c>
      <c r="C95" s="4" t="str">
        <f t="shared" si="1"/>
        <v>MaxEnergy</v>
      </c>
      <c r="E95" t="s">
        <v>189</v>
      </c>
    </row>
    <row r="96" spans="2:5" ht="12.75">
      <c r="B96" s="4" t="str">
        <f>INDEX('lista wpłat'!$C$6:$C$107,MATCH(C96,'lista wpłat'!$C$6:$C$107,0))</f>
        <v>Poran</v>
      </c>
      <c r="C96" s="4" t="str">
        <f t="shared" si="1"/>
        <v>PORAN</v>
      </c>
      <c r="E96" t="s">
        <v>190</v>
      </c>
    </row>
    <row r="97" spans="2:5" ht="12.75">
      <c r="B97" s="4" t="str">
        <f>INDEX('lista wpłat'!$C$6:$C$107,MATCH(C97,'lista wpłat'!$C$6:$C$107,0))</f>
        <v>Luk76</v>
      </c>
      <c r="C97" s="4" t="str">
        <f t="shared" si="1"/>
        <v>LUK76</v>
      </c>
      <c r="E97" t="s">
        <v>191</v>
      </c>
    </row>
    <row r="98" spans="2:5" ht="12.75">
      <c r="B98" s="4" t="str">
        <f>INDEX('lista wpłat'!$C$6:$C$107,MATCH(C98,'lista wpłat'!$C$6:$C$107,0))</f>
        <v>Kasztanak</v>
      </c>
      <c r="C98" s="4" t="str">
        <f t="shared" si="1"/>
        <v>kasztanak</v>
      </c>
      <c r="E98" t="s">
        <v>192</v>
      </c>
    </row>
    <row r="99" spans="2:5" ht="12.75">
      <c r="B99" s="4" t="e">
        <f>INDEX('lista wpłat'!$C$6:$C$107,MATCH(C99,'lista wpłat'!$C$6:$C$107,0))</f>
        <v>#N/A</v>
      </c>
      <c r="C99" s="4" t="str">
        <f t="shared" si="1"/>
        <v>haku</v>
      </c>
      <c r="E99" t="s">
        <v>193</v>
      </c>
    </row>
    <row r="100" spans="2:5" ht="12.75">
      <c r="B100" s="4" t="str">
        <f>INDEX('lista wpłat'!$C$6:$C$107,MATCH(C100,'lista wpłat'!$C$6:$C$107,0))</f>
        <v>Dłubacz</v>
      </c>
      <c r="C100" s="4" t="str">
        <f t="shared" si="1"/>
        <v>Dłubacz</v>
      </c>
      <c r="E100" t="s">
        <v>194</v>
      </c>
    </row>
    <row r="101" spans="2:5" ht="12.75">
      <c r="B101" s="4" t="e">
        <f>INDEX('lista wpłat'!$C$6:$C$107,MATCH(C101,'lista wpłat'!$C$6:$C$107,0))</f>
        <v>#N/A</v>
      </c>
      <c r="C101" s="4" t="str">
        <f t="shared" si="1"/>
        <v>Cambriel</v>
      </c>
      <c r="E101" t="s">
        <v>195</v>
      </c>
    </row>
    <row r="102" spans="2:5" ht="12.75">
      <c r="B102" s="4" t="e">
        <f>INDEX('lista wpłat'!$C$6:$C$107,MATCH(C102,'lista wpłat'!$C$6:$C$107,0))</f>
        <v>#N/A</v>
      </c>
      <c r="C102" s="4">
        <f t="shared" si="1"/>
      </c>
      <c r="E102" s="1"/>
    </row>
    <row r="103" spans="2:5" ht="12.75">
      <c r="B103" s="4" t="e">
        <f>INDEX('lista wpłat'!$C$6:$C$107,MATCH(C103,'lista wpłat'!$C$6:$C$107,0))</f>
        <v>#N/A</v>
      </c>
      <c r="C103" s="4">
        <f t="shared" si="1"/>
      </c>
      <c r="E103" s="1"/>
    </row>
    <row r="104" spans="2:5" ht="12.75">
      <c r="B104" s="4" t="e">
        <f>INDEX('lista wpłat'!$C$6:$C$107,MATCH(C104,'lista wpłat'!$C$6:$C$107,0))</f>
        <v>#N/A</v>
      </c>
      <c r="C104" s="4">
        <f t="shared" si="1"/>
      </c>
      <c r="E104" s="1"/>
    </row>
    <row r="105" spans="2:5" ht="12.75">
      <c r="B105" s="4" t="e">
        <f>INDEX('lista wpłat'!$C$6:$C$107,MATCH(C105,'lista wpłat'!$C$6:$C$107,0))</f>
        <v>#N/A</v>
      </c>
      <c r="C105" s="4">
        <f t="shared" si="1"/>
      </c>
      <c r="E105"/>
    </row>
    <row r="106" ht="12.75">
      <c r="B106" s="4" t="e">
        <f>INDEX('lista wpłat'!$C$6:$C$107,MATCH(C106,'lista wpłat'!$C$6:$C$107,0))</f>
        <v>#N/A</v>
      </c>
    </row>
    <row r="107" ht="12.75">
      <c r="B107" s="4" t="e">
        <f>INDEX('lista wpłat'!$C$6:$C$107,MATCH(C107,'lista wpłat'!$C$6:$C$107,0))</f>
        <v>#N/A</v>
      </c>
    </row>
    <row r="108" ht="12.75">
      <c r="B108" s="4" t="e">
        <f>INDEX('lista wpłat'!$C$6:$C$107,MATCH(C108,'lista wpłat'!$C$6:$C$107,0))</f>
        <v>#N/A</v>
      </c>
    </row>
    <row r="109" ht="12.75">
      <c r="B109" s="4" t="e">
        <f>INDEX('lista wpłat'!$C$6:$C$107,MATCH(C109,'lista wpłat'!$C$6:$C$107,0))</f>
        <v>#N/A</v>
      </c>
    </row>
    <row r="110" ht="12.75">
      <c r="B110" s="4" t="e">
        <f>INDEX('lista wpłat'!$C$6:$C$107,MATCH(C110,'lista wpłat'!$C$6:$C$107,0))</f>
        <v>#N/A</v>
      </c>
    </row>
    <row r="111" ht="12.75">
      <c r="B111" s="4" t="e">
        <f>INDEX('lista wpłat'!$C$6:$C$107,MATCH(C111,'lista wpłat'!$C$6:$C$107,0))</f>
        <v>#N/A</v>
      </c>
    </row>
    <row r="112" ht="12.75">
      <c r="B112" s="4" t="e">
        <f>INDEX('lista wpłat'!$C$6:$C$107,MATCH(C112,'lista wpłat'!$C$6:$C$107,0))</f>
        <v>#N/A</v>
      </c>
    </row>
    <row r="113" ht="12.75">
      <c r="B113" s="4" t="e">
        <f>INDEX('lista wpłat'!$C$6:$C$107,MATCH(C113,'lista wpłat'!$C$6:$C$107,0))</f>
        <v>#N/A</v>
      </c>
    </row>
    <row r="114" ht="12.75">
      <c r="B114" s="4" t="e">
        <f>INDEX('lista wpłat'!$C$6:$C$107,MATCH(C114,'lista wpłat'!$C$6:$C$107,0))</f>
        <v>#N/A</v>
      </c>
    </row>
    <row r="115" ht="12.75">
      <c r="B115" s="4" t="e">
        <f>INDEX('lista wpłat'!$C$6:$C$107,MATCH(C115,'lista wpłat'!$C$6:$C$107,0))</f>
        <v>#N/A</v>
      </c>
    </row>
    <row r="116" ht="12.75">
      <c r="B116" s="4" t="e">
        <f>INDEX('lista wpłat'!$C$6:$C$107,MATCH(C116,'lista wpłat'!$C$6:$C$107,0))</f>
        <v>#N/A</v>
      </c>
    </row>
    <row r="117" ht="12.75">
      <c r="B117" s="4" t="e">
        <f>INDEX('lista wpłat'!$C$6:$C$107,MATCH(C117,'lista wpłat'!$C$6:$C$107,0))</f>
        <v>#N/A</v>
      </c>
    </row>
    <row r="118" ht="12.75">
      <c r="B118" s="4" t="e">
        <f>INDEX('lista wpłat'!$C$6:$C$107,MATCH(C118,'lista wpłat'!$C$6:$C$107,0))</f>
        <v>#N/A</v>
      </c>
    </row>
    <row r="119" ht="12.75">
      <c r="B119" s="4" t="e">
        <f>INDEX('lista wpłat'!$C$6:$C$107,MATCH(C119,'lista wpłat'!$C$6:$C$107,0))</f>
        <v>#N/A</v>
      </c>
    </row>
    <row r="120" ht="12.75">
      <c r="B120" s="4" t="e">
        <f>INDEX('lista wpłat'!$C$6:$C$107,MATCH(C120,'lista wpłat'!$C$6:$C$107,0))</f>
        <v>#N/A</v>
      </c>
    </row>
    <row r="121" ht="12.75">
      <c r="B121" s="4" t="e">
        <f>INDEX('lista wpłat'!$C$6:$C$107,MATCH(C121,'lista wpłat'!$C$6:$C$107,0))</f>
        <v>#N/A</v>
      </c>
    </row>
    <row r="122" ht="12.75">
      <c r="B122" s="4" t="e">
        <f>INDEX('lista wpłat'!$C$6:$C$107,MATCH(C122,'lista wpłat'!$C$6:$C$107,0))</f>
        <v>#N/A</v>
      </c>
    </row>
    <row r="123" ht="12.75">
      <c r="B123" s="4" t="e">
        <f>INDEX('lista wpłat'!$C$6:$C$107,MATCH(C123,'lista wpłat'!$C$6:$C$107,0))</f>
        <v>#N/A</v>
      </c>
    </row>
    <row r="124" ht="12.75">
      <c r="B124" s="4" t="e">
        <f>INDEX('lista wpłat'!$C$6:$C$107,MATCH(C124,'lista wpłat'!$C$6:$C$107,0))</f>
        <v>#N/A</v>
      </c>
    </row>
    <row r="125" ht="12.75">
      <c r="B125" s="4" t="e">
        <f>INDEX('lista wpłat'!$C$6:$C$107,MATCH(C125,'lista wpłat'!$C$6:$C$107,0))</f>
        <v>#N/A</v>
      </c>
    </row>
    <row r="126" ht="12.75">
      <c r="B126" s="4" t="e">
        <f>INDEX('lista wpłat'!$C$6:$C$107,MATCH(C126,'lista wpłat'!$C$6:$C$107,0))</f>
        <v>#N/A</v>
      </c>
    </row>
    <row r="127" ht="12.75">
      <c r="B127" s="4" t="e">
        <f>INDEX('lista wpłat'!$C$6:$C$107,MATCH(C127,'lista wpłat'!$C$6:$C$107,0))</f>
        <v>#N/A</v>
      </c>
    </row>
    <row r="128" ht="12.75">
      <c r="B128" s="4" t="e">
        <f>INDEX('lista wpłat'!$C$6:$C$107,MATCH(C128,'lista wpłat'!$C$6:$C$107,0))</f>
        <v>#N/A</v>
      </c>
    </row>
    <row r="129" ht="12.75">
      <c r="B129" s="4" t="e">
        <f>INDEX('lista wpłat'!$C$6:$C$107,MATCH(C129,'lista wpłat'!$C$6:$C$107,0))</f>
        <v>#N/A</v>
      </c>
    </row>
    <row r="130" ht="12.75">
      <c r="B130" s="4" t="e">
        <f>INDEX('lista wpłat'!$C$6:$C$107,MATCH(C130,'lista wpłat'!$C$6:$C$107,0))</f>
        <v>#N/A</v>
      </c>
    </row>
    <row r="131" ht="12.75">
      <c r="B131" s="4" t="e">
        <f>INDEX('lista wpłat'!$C$6:$C$107,MATCH(C131,'lista wpłat'!$C$6:$C$107,0))</f>
        <v>#N/A</v>
      </c>
    </row>
    <row r="132" ht="12.75">
      <c r="B132" s="4" t="e">
        <f>INDEX('lista wpłat'!$C$6:$C$107,MATCH(C132,'lista wpłat'!$C$6:$C$107,0))</f>
        <v>#N/A</v>
      </c>
    </row>
    <row r="133" ht="12.75">
      <c r="B133" s="4" t="e">
        <f>INDEX('lista wpłat'!$C$6:$C$107,MATCH(C133,'lista wpłat'!$C$6:$C$107,0))</f>
        <v>#N/A</v>
      </c>
    </row>
    <row r="134" ht="12.75">
      <c r="B134" s="4" t="e">
        <f>INDEX('lista wpłat'!$C$6:$C$107,MATCH(C134,'lista wpłat'!$C$6:$C$107,0))</f>
        <v>#N/A</v>
      </c>
    </row>
    <row r="135" ht="12.75">
      <c r="B135" s="4" t="e">
        <f>INDEX('lista wpłat'!$C$6:$C$107,MATCH(C135,'lista wpłat'!$C$6:$C$107,0))</f>
        <v>#N/A</v>
      </c>
    </row>
    <row r="136" ht="12.75">
      <c r="B136" s="4" t="e">
        <f>INDEX('lista wpłat'!$C$6:$C$107,MATCH(C136,'lista wpłat'!$C$6:$C$107,0))</f>
        <v>#N/A</v>
      </c>
    </row>
    <row r="137" ht="12.75">
      <c r="B137" s="4" t="e">
        <f>INDEX('lista wpłat'!$C$6:$C$107,MATCH(C137,'lista wpłat'!$C$6:$C$107,0))</f>
        <v>#N/A</v>
      </c>
    </row>
    <row r="138" ht="12.75">
      <c r="B138" s="4" t="e">
        <f>INDEX('lista wpłat'!$C$6:$C$107,MATCH(C138,'lista wpłat'!$C$6:$C$107,0))</f>
        <v>#N/A</v>
      </c>
    </row>
    <row r="139" ht="12.75">
      <c r="B139" s="4" t="e">
        <f>INDEX('lista wpłat'!$C$6:$C$107,MATCH(C139,'lista wpłat'!$C$6:$C$107,0))</f>
        <v>#N/A</v>
      </c>
    </row>
    <row r="140" ht="12.75">
      <c r="B140" s="4" t="e">
        <f>INDEX('lista wpłat'!$C$6:$C$107,MATCH(C140,'lista wpłat'!$C$6:$C$107,0))</f>
        <v>#N/A</v>
      </c>
    </row>
    <row r="141" ht="12.75">
      <c r="B141" s="4" t="e">
        <f>INDEX('lista wpłat'!$C$6:$C$107,MATCH(C141,'lista wpłat'!$C$6:$C$107,0))</f>
        <v>#N/A</v>
      </c>
    </row>
    <row r="142" ht="12.75">
      <c r="B142" s="4" t="e">
        <f>INDEX('lista wpłat'!$C$6:$C$107,MATCH(C142,'lista wpłat'!$C$6:$C$107,0))</f>
        <v>#N/A</v>
      </c>
    </row>
    <row r="143" ht="12.75">
      <c r="B143" s="4" t="e">
        <f>INDEX('lista wpłat'!$C$6:$C$107,MATCH(C143,'lista wpłat'!$C$6:$C$107,0))</f>
        <v>#N/A</v>
      </c>
    </row>
    <row r="144" ht="12.75">
      <c r="B144" s="4" t="e">
        <f>INDEX('lista wpłat'!$C$6:$C$107,MATCH(C144,'lista wpłat'!$C$6:$C$107,0))</f>
        <v>#N/A</v>
      </c>
    </row>
    <row r="145" ht="12.75">
      <c r="B145" s="4" t="e">
        <f>INDEX('lista wpłat'!$C$6:$C$107,MATCH(C145,'lista wpłat'!$C$6:$C$107,0))</f>
        <v>#N/A</v>
      </c>
    </row>
    <row r="146" ht="12.75">
      <c r="B146" s="4" t="e">
        <f>INDEX('lista wpłat'!$C$6:$C$107,MATCH(C146,'lista wpłat'!$C$6:$C$107,0))</f>
        <v>#N/A</v>
      </c>
    </row>
    <row r="147" ht="12.75">
      <c r="B147" s="4" t="e">
        <f>INDEX('lista wpłat'!$C$6:$C$107,MATCH(C147,'lista wpłat'!$C$6:$C$107,0))</f>
        <v>#N/A</v>
      </c>
    </row>
    <row r="148" ht="12.75">
      <c r="B148" s="4" t="e">
        <f>INDEX('lista wpłat'!$C$6:$C$107,MATCH(C148,'lista wpłat'!$C$6:$C$107,0))</f>
        <v>#N/A</v>
      </c>
    </row>
    <row r="149" ht="12.75">
      <c r="B149" s="4" t="e">
        <f>INDEX('lista wpłat'!$C$6:$C$107,MATCH(C149,'lista wpłat'!$C$6:$C$107,0))</f>
        <v>#N/A</v>
      </c>
    </row>
    <row r="150" ht="12.75">
      <c r="B150" s="4" t="e">
        <f>INDEX('lista wpłat'!$C$6:$C$107,MATCH(C150,'lista wpłat'!$C$6:$C$107,0))</f>
        <v>#N/A</v>
      </c>
    </row>
    <row r="151" ht="12.75">
      <c r="B151" s="4" t="e">
        <f>INDEX('lista wpłat'!$C$6:$C$107,MATCH(C151,'lista wpłat'!$C$6:$C$107,0))</f>
        <v>#N/A</v>
      </c>
    </row>
    <row r="152" ht="12.75">
      <c r="B152" s="4" t="e">
        <f>INDEX('lista wpłat'!$C$6:$C$107,MATCH(C152,'lista wpłat'!$C$6:$C$107,0))</f>
        <v>#N/A</v>
      </c>
    </row>
    <row r="153" ht="12.75">
      <c r="B153" s="4" t="e">
        <f>INDEX('lista wpłat'!$C$6:$C$107,MATCH(C153,'lista wpłat'!$C$6:$C$107,0))</f>
        <v>#N/A</v>
      </c>
    </row>
    <row r="154" ht="12.75">
      <c r="B154" s="4" t="e">
        <f>INDEX('lista wpłat'!$C$6:$C$107,MATCH(C154,'lista wpłat'!$C$6:$C$107,0))</f>
        <v>#N/A</v>
      </c>
    </row>
    <row r="155" ht="12.75">
      <c r="B155" s="4" t="e">
        <f>INDEX('lista wpłat'!$C$6:$C$107,MATCH(C155,'lista wpłat'!$C$6:$C$107,0))</f>
        <v>#N/A</v>
      </c>
    </row>
    <row r="156" ht="12.75">
      <c r="B156" s="4" t="e">
        <f>INDEX('lista wpłat'!$C$6:$C$107,MATCH(C156,'lista wpłat'!$C$6:$C$107,0))</f>
        <v>#N/A</v>
      </c>
    </row>
    <row r="157" ht="12.75">
      <c r="B157" s="4" t="e">
        <f>INDEX('lista wpłat'!$C$6:$C$107,MATCH(C157,'lista wpłat'!$C$6:$C$107,0))</f>
        <v>#N/A</v>
      </c>
    </row>
    <row r="158" ht="12.75">
      <c r="B158" s="4" t="e">
        <f>INDEX('lista wpłat'!$C$6:$C$107,MATCH(C158,'lista wpłat'!$C$6:$C$107,0))</f>
        <v>#N/A</v>
      </c>
    </row>
    <row r="159" ht="12.75">
      <c r="B159" s="4" t="e">
        <f>INDEX('lista wpłat'!$C$6:$C$107,MATCH(C159,'lista wpłat'!$C$6:$C$107,0))</f>
        <v>#N/A</v>
      </c>
    </row>
    <row r="160" ht="12.75">
      <c r="B160" s="4" t="e">
        <f>INDEX('lista wpłat'!$C$6:$C$107,MATCH(C160,'lista wpłat'!$C$6:$C$107,0))</f>
        <v>#N/A</v>
      </c>
    </row>
    <row r="161" ht="12.75">
      <c r="B161" s="4" t="e">
        <f>INDEX('lista wpłat'!$C$6:$C$107,MATCH(C161,'lista wpłat'!$C$6:$C$107,0))</f>
        <v>#N/A</v>
      </c>
    </row>
    <row r="162" ht="12.75">
      <c r="B162" s="4" t="e">
        <f>INDEX('lista wpłat'!$C$6:$C$107,MATCH(C162,'lista wpłat'!$C$6:$C$107,0))</f>
        <v>#N/A</v>
      </c>
    </row>
    <row r="163" ht="12.75">
      <c r="B163" s="4" t="e">
        <f>INDEX('lista wpłat'!$C$6:$C$107,MATCH(C163,'lista wpłat'!$C$6:$C$107,0))</f>
        <v>#N/A</v>
      </c>
    </row>
    <row r="164" ht="12.75">
      <c r="B164" s="4" t="e">
        <f>INDEX('lista wpłat'!$C$6:$C$107,MATCH(C164,'lista wpłat'!$C$6:$C$107,0))</f>
        <v>#N/A</v>
      </c>
    </row>
    <row r="165" ht="12.75">
      <c r="B165" s="4" t="e">
        <f>INDEX('lista wpłat'!$C$6:$C$107,MATCH(C165,'lista wpłat'!$C$6:$C$107,0))</f>
        <v>#N/A</v>
      </c>
    </row>
    <row r="166" ht="12.75">
      <c r="B166" s="4" t="e">
        <f>INDEX('lista wpłat'!$C$6:$C$107,MATCH(C166,'lista wpłat'!$C$6:$C$107,0))</f>
        <v>#N/A</v>
      </c>
    </row>
    <row r="167" ht="12.75">
      <c r="B167" s="4" t="e">
        <f>INDEX('lista wpłat'!$C$6:$C$107,MATCH(C167,'lista wpłat'!$C$6:$C$107,0))</f>
        <v>#N/A</v>
      </c>
    </row>
    <row r="168" ht="12.75">
      <c r="B168" s="4" t="e">
        <f>INDEX('lista wpłat'!$C$6:$C$107,MATCH(C168,'lista wpłat'!$C$6:$C$107,0))</f>
        <v>#N/A</v>
      </c>
    </row>
    <row r="169" ht="12.75">
      <c r="B169" s="4" t="e">
        <f>INDEX('lista wpłat'!$C$6:$C$107,MATCH(C169,'lista wpłat'!$C$6:$C$107,0))</f>
        <v>#N/A</v>
      </c>
    </row>
    <row r="170" ht="12.75">
      <c r="B170" s="4" t="e">
        <f>INDEX('lista wpłat'!$C$6:$C$107,MATCH(C170,'lista wpłat'!$C$6:$C$107,0))</f>
        <v>#N/A</v>
      </c>
    </row>
    <row r="171" ht="12.75">
      <c r="B171" s="4" t="e">
        <f>INDEX('lista wpłat'!$C$6:$C$107,MATCH(C171,'lista wpłat'!$C$6:$C$107,0))</f>
        <v>#N/A</v>
      </c>
    </row>
    <row r="172" ht="12.75">
      <c r="B172" s="4" t="e">
        <f>INDEX('lista wpłat'!$C$6:$C$107,MATCH(C172,'lista wpłat'!$C$6:$C$107,0))</f>
        <v>#N/A</v>
      </c>
    </row>
    <row r="173" ht="12.75">
      <c r="B173" s="4" t="e">
        <f>INDEX('lista wpłat'!$C$6:$C$107,MATCH(C173,'lista wpłat'!$C$6:$C$107,0))</f>
        <v>#N/A</v>
      </c>
    </row>
    <row r="174" ht="12.75">
      <c r="B174" s="4" t="e">
        <f>INDEX('lista wpłat'!$C$6:$C$107,MATCH(C174,'lista wpłat'!$C$6:$C$107,0))</f>
        <v>#N/A</v>
      </c>
    </row>
    <row r="175" ht="12.75">
      <c r="B175" s="4" t="e">
        <f>INDEX('lista wpłat'!$C$6:$C$107,MATCH(C175,'lista wpłat'!$C$6:$C$107,0))</f>
        <v>#N/A</v>
      </c>
    </row>
    <row r="176" ht="12.75">
      <c r="B176" s="4" t="e">
        <f>INDEX('lista wpłat'!$C$6:$C$107,MATCH(C176,'lista wpłat'!$C$6:$C$107,0))</f>
        <v>#N/A</v>
      </c>
    </row>
    <row r="177" ht="12.75">
      <c r="B177" s="4" t="e">
        <f>INDEX('lista wpłat'!$C$6:$C$107,MATCH(C177,'lista wpłat'!$C$6:$C$107,0))</f>
        <v>#N/A</v>
      </c>
    </row>
    <row r="178" ht="12.75">
      <c r="B178" s="4" t="e">
        <f>INDEX('lista wpłat'!$C$6:$C$107,MATCH(C178,'lista wpłat'!$C$6:$C$107,0))</f>
        <v>#N/A</v>
      </c>
    </row>
    <row r="179" ht="12.75">
      <c r="B179" s="4" t="e">
        <f>INDEX('lista wpłat'!$C$6:$C$107,MATCH(C179,'lista wpłat'!$C$6:$C$107,0))</f>
        <v>#N/A</v>
      </c>
    </row>
    <row r="180" ht="12.75">
      <c r="B180" s="4" t="e">
        <f>INDEX('lista wpłat'!$C$6:$C$107,MATCH(C180,'lista wpłat'!$C$6:$C$107,0))</f>
        <v>#N/A</v>
      </c>
    </row>
    <row r="181" ht="12.75">
      <c r="B181" s="4" t="e">
        <f>INDEX('lista wpłat'!$C$6:$C$107,MATCH(C181,'lista wpłat'!$C$6:$C$107,0))</f>
        <v>#N/A</v>
      </c>
    </row>
    <row r="182" ht="12.75">
      <c r="B182" s="4" t="e">
        <f>INDEX('lista wpłat'!$C$6:$C$107,MATCH(C182,'lista wpłat'!$C$6:$C$107,0))</f>
        <v>#N/A</v>
      </c>
    </row>
    <row r="183" ht="12.75">
      <c r="B183" s="4" t="e">
        <f>INDEX('lista wpłat'!$C$6:$C$107,MATCH(C183,'lista wpłat'!$C$6:$C$107,0))</f>
        <v>#N/A</v>
      </c>
    </row>
    <row r="184" ht="12.75">
      <c r="B184" s="4" t="e">
        <f>INDEX('lista wpłat'!$C$6:$C$107,MATCH(C184,'lista wpłat'!$C$6:$C$107,0))</f>
        <v>#N/A</v>
      </c>
    </row>
    <row r="185" ht="12.75">
      <c r="B185" s="4" t="e">
        <f>INDEX('lista wpłat'!$C$6:$C$107,MATCH(C185,'lista wpłat'!$C$6:$C$107,0))</f>
        <v>#N/A</v>
      </c>
    </row>
    <row r="186" ht="12.75">
      <c r="B186" s="4" t="e">
        <f>INDEX('lista wpłat'!$C$6:$C$107,MATCH(C186,'lista wpłat'!$C$6:$C$107,0))</f>
        <v>#N/A</v>
      </c>
    </row>
    <row r="187" ht="12.75">
      <c r="B187" s="4" t="e">
        <f>INDEX('lista wpłat'!$C$6:$C$107,MATCH(C187,'lista wpłat'!$C$6:$C$107,0))</f>
        <v>#N/A</v>
      </c>
    </row>
    <row r="188" ht="12.75">
      <c r="B188" s="4" t="e">
        <f>INDEX('lista wpłat'!$C$6:$C$107,MATCH(C188,'lista wpłat'!$C$6:$C$107,0))</f>
        <v>#N/A</v>
      </c>
    </row>
    <row r="189" ht="12.75">
      <c r="B189" s="4" t="e">
        <f>INDEX('lista wpłat'!$C$6:$C$107,MATCH(C189,'lista wpłat'!$C$6:$C$107,0))</f>
        <v>#N/A</v>
      </c>
    </row>
    <row r="190" ht="12.75">
      <c r="B190" s="4" t="e">
        <f>INDEX('lista wpłat'!$C$6:$C$107,MATCH(C190,'lista wpłat'!$C$6:$C$107,0))</f>
        <v>#N/A</v>
      </c>
    </row>
    <row r="191" ht="12.75">
      <c r="B191" s="4" t="e">
        <f>INDEX('lista wpłat'!$C$6:$C$107,MATCH(C191,'lista wpłat'!$C$6:$C$107,0))</f>
        <v>#N/A</v>
      </c>
    </row>
    <row r="192" ht="12.75">
      <c r="B192" s="4" t="e">
        <f>INDEX('lista wpłat'!$C$6:$C$107,MATCH(C192,'lista wpłat'!$C$6:$C$107,0))</f>
        <v>#N/A</v>
      </c>
    </row>
    <row r="193" ht="12.75">
      <c r="B193" s="4" t="e">
        <f>INDEX('lista wpłat'!$C$6:$C$107,MATCH(C193,'lista wpłat'!$C$6:$C$107,0))</f>
        <v>#N/A</v>
      </c>
    </row>
    <row r="194" ht="12.75">
      <c r="B194" s="4" t="e">
        <f>INDEX('lista wpłat'!$C$6:$C$107,MATCH(C194,'lista wpłat'!$C$6:$C$107,0))</f>
        <v>#N/A</v>
      </c>
    </row>
    <row r="195" ht="12.75">
      <c r="B195" s="4" t="e">
        <f>INDEX('lista wpłat'!$C$6:$C$107,MATCH(C195,'lista wpłat'!$C$6:$C$107,0))</f>
        <v>#N/A</v>
      </c>
    </row>
    <row r="196" ht="12.75">
      <c r="B196" s="4" t="e">
        <f>INDEX('lista wpłat'!$C$6:$C$107,MATCH(C196,'lista wpłat'!$C$6:$C$107,0))</f>
        <v>#N/A</v>
      </c>
    </row>
    <row r="197" ht="12.75">
      <c r="B197" s="4" t="e">
        <f>INDEX('lista wpłat'!$C$6:$C$107,MATCH(C197,'lista wpłat'!$C$6:$C$107,0))</f>
        <v>#N/A</v>
      </c>
    </row>
    <row r="198" ht="12.75">
      <c r="B198" s="4" t="e">
        <f>INDEX('lista wpłat'!$C$6:$C$107,MATCH(C198,'lista wpłat'!$C$6:$C$107,0))</f>
        <v>#N/A</v>
      </c>
    </row>
    <row r="199" ht="12.75">
      <c r="B199" s="4" t="e">
        <f>INDEX('lista wpłat'!$C$6:$C$107,MATCH(C199,'lista wpłat'!$C$6:$C$107,0))</f>
        <v>#N/A</v>
      </c>
    </row>
  </sheetData>
  <sheetProtection/>
  <conditionalFormatting sqref="C4:C105">
    <cfRule type="expression" priority="1" dxfId="5" stopIfTrue="1">
      <formula>ISERROR($B4)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6"/>
  <sheetViews>
    <sheetView tabSelected="1" zoomScalePageLayoutView="0" workbookViewId="0" topLeftCell="A79">
      <selection activeCell="G95" sqref="G95"/>
    </sheetView>
  </sheetViews>
  <sheetFormatPr defaultColWidth="9.00390625" defaultRowHeight="12.75"/>
  <cols>
    <col min="1" max="1" width="1.12109375" style="1" customWidth="1"/>
    <col min="2" max="2" width="5.375" style="9" customWidth="1"/>
    <col min="3" max="3" width="37.375" style="9" customWidth="1"/>
    <col min="4" max="6" width="10.625" style="1" customWidth="1"/>
    <col min="7" max="7" width="10.625" style="9" customWidth="1"/>
    <col min="8" max="8" width="32.375" style="38" customWidth="1"/>
    <col min="9" max="9" width="17.125" style="27" customWidth="1"/>
    <col min="10" max="16384" width="9.125" style="1" customWidth="1"/>
  </cols>
  <sheetData>
    <row r="2" spans="2:9" ht="12.75">
      <c r="B2" s="19"/>
      <c r="C2" s="8" t="s">
        <v>8</v>
      </c>
      <c r="E2" s="30"/>
      <c r="H2" s="31" t="s">
        <v>115</v>
      </c>
      <c r="I2" s="38" t="s">
        <v>207</v>
      </c>
    </row>
    <row r="3" spans="2:9" ht="12.75">
      <c r="B3" s="20"/>
      <c r="C3" s="8" t="s">
        <v>6</v>
      </c>
      <c r="H3" s="31" t="s">
        <v>13</v>
      </c>
      <c r="I3" s="32">
        <v>24</v>
      </c>
    </row>
    <row r="4" ht="13.5" thickBot="1">
      <c r="I4" s="25"/>
    </row>
    <row r="5" spans="2:9" ht="13.5" thickBot="1">
      <c r="B5" s="15" t="s">
        <v>1</v>
      </c>
      <c r="C5" s="10" t="s">
        <v>0</v>
      </c>
      <c r="D5" s="2" t="s">
        <v>2</v>
      </c>
      <c r="E5" s="2" t="s">
        <v>3</v>
      </c>
      <c r="F5" s="2" t="s">
        <v>9</v>
      </c>
      <c r="G5" s="15" t="s">
        <v>4</v>
      </c>
      <c r="H5" s="39" t="s">
        <v>5</v>
      </c>
      <c r="I5" s="26" t="s">
        <v>10</v>
      </c>
    </row>
    <row r="6" spans="2:9" ht="12.75">
      <c r="B6" s="21">
        <v>1</v>
      </c>
      <c r="C6" s="28" t="s">
        <v>137</v>
      </c>
      <c r="D6" s="47">
        <f>IF(G6="","",IF(G6&lt;((10*$I$3)+1),INT(G6/$I$3),ROUND((G6-25)/$I$3,0)))</f>
        <v>1</v>
      </c>
      <c r="E6" s="47">
        <f>IF(G6="","",IF(AND(D6*$I$3=G6,G6&lt;((10*$I$3)+1)),0,IF(D6=$D$111,$G$111,IF(D6=$D$112,$G$112,IF(AND(D6&gt;=$D$113,D6&lt;$D$114),$G$113,IF(D6&gt;=$D$114,$G$114,0))))))</f>
        <v>9.5</v>
      </c>
      <c r="F6" s="48">
        <f>IF(G6="","",G6-((D6*$I$3)+E6))</f>
        <v>0</v>
      </c>
      <c r="G6" s="16">
        <v>33.5</v>
      </c>
      <c r="H6" s="40"/>
      <c r="I6" s="49" t="str">
        <f>IF(ISERROR(INDEX('NIE ZAPŁACILI'!C:C,MATCH(C6,'NIE ZAPŁACILI'!C:C,0))),"NIE ZAPISANY","TAK")</f>
        <v>TAK</v>
      </c>
    </row>
    <row r="7" spans="2:9" ht="12.75">
      <c r="B7" s="22">
        <v>2</v>
      </c>
      <c r="C7" s="11" t="s">
        <v>15</v>
      </c>
      <c r="D7" s="47">
        <f>IF(G7="","",IF(G7&lt;((10*$I$3)+1),INT(G7/$I$3),ROUND((G7-25)/$I$3,0)))</f>
        <v>1</v>
      </c>
      <c r="E7" s="47">
        <f>IF(G7="","",IF(AND(D7*$I$3=G7,G7&lt;((10*$I$3)+1)),0,IF(D7=$D$111,$G$111,IF(D7=$D$112,$G$112,IF(AND(D7&gt;=$D$113,D7&lt;$D$114),$G$113,IF(D7&gt;=$D$114,$G$114,0))))))</f>
        <v>0</v>
      </c>
      <c r="F7" s="47">
        <f>IF(G7="","",G7-((D7*$I$3)+E7))</f>
        <v>0</v>
      </c>
      <c r="G7" s="17">
        <v>24</v>
      </c>
      <c r="H7" s="41"/>
      <c r="I7" s="50" t="str">
        <f>IF(ISERROR(INDEX('NIE ZAPŁACILI'!C:C,MATCH(C7,'NIE ZAPŁACILI'!C:C,0))),"NIE ZAPISANY","TAK")</f>
        <v>TAK</v>
      </c>
    </row>
    <row r="8" spans="2:9" ht="12.75">
      <c r="B8" s="22">
        <v>3</v>
      </c>
      <c r="C8" s="11" t="s">
        <v>73</v>
      </c>
      <c r="D8" s="47">
        <f>IF(G8="","",IF(G8&lt;((10*$I$3)+1),INT(G8/$I$3),ROUND((G8-25)/$I$3,0)))</f>
        <v>1</v>
      </c>
      <c r="E8" s="47">
        <f>IF(G8="","",IF(AND(D8*$I$3=G8,G8&lt;((10*$I$3)+1)),0,IF(D8=$D$111,$G$111,IF(D8=$D$112,$G$112,IF(AND(D8&gt;=$D$113,D8&lt;$D$114),$G$113,IF(D8&gt;=$D$114,$G$114,0))))))</f>
        <v>9.5</v>
      </c>
      <c r="F8" s="47">
        <f aca="true" t="shared" si="0" ref="F8:F71">IF(G8="","",G8-((D8*$I$3)+E8))</f>
        <v>0</v>
      </c>
      <c r="G8" s="17">
        <v>33.5</v>
      </c>
      <c r="H8" s="42"/>
      <c r="I8" s="50" t="str">
        <f>IF(ISERROR(INDEX('NIE ZAPŁACILI'!C:C,MATCH(C8,'NIE ZAPŁACILI'!C:C,0))),"NIE ZAPISANY","TAK")</f>
        <v>TAK</v>
      </c>
    </row>
    <row r="9" spans="2:9" ht="12.75">
      <c r="B9" s="21">
        <v>4</v>
      </c>
      <c r="C9" s="11" t="s">
        <v>74</v>
      </c>
      <c r="D9" s="47">
        <f>IF(G9="","",IF(G9&lt;((10*$I$3)+1),INT(G9/$I$3),ROUND((G9-25)/$I$3,0)))</f>
        <v>4</v>
      </c>
      <c r="E9" s="47">
        <f>IF(G9="","",IF(AND(D9*$I$3=G9,G9&lt;((10*$I$3)+1)),0,IF(D9=$D$111,$G$111,IF(D9=$D$112,$G$112,IF(AND(D9&gt;=$D$113,D9&lt;$D$114),$G$113,IF(D9&gt;=$D$114,$G$114,0))))))</f>
        <v>16</v>
      </c>
      <c r="F9" s="47">
        <f t="shared" si="0"/>
        <v>0</v>
      </c>
      <c r="G9" s="17">
        <v>112</v>
      </c>
      <c r="H9" s="41" t="s">
        <v>75</v>
      </c>
      <c r="I9" s="50" t="str">
        <f>IF(ISERROR(INDEX('NIE ZAPŁACILI'!C:C,MATCH(C9,'NIE ZAPŁACILI'!C:C,0))),"NIE ZAPISANY","TAK")</f>
        <v>TAK</v>
      </c>
    </row>
    <row r="10" spans="2:9" ht="12.75">
      <c r="B10" s="22">
        <v>5</v>
      </c>
      <c r="C10" s="11" t="s">
        <v>76</v>
      </c>
      <c r="D10" s="47">
        <f aca="true" t="shared" si="1" ref="D10:D73">IF(G10="","",IF(G10&lt;((10*$I$3)+1),INT(G10/$I$3),ROUND((G10-25)/$I$3,0)))</f>
        <v>2</v>
      </c>
      <c r="E10" s="47">
        <f aca="true" t="shared" si="2" ref="E10:E73">IF(G10="","",IF(AND(D10*$I$3=G10,G10&lt;((10*$I$3)+1)),0,IF(D10=$D$111,$G$111,IF(D10=$D$112,$G$112,IF(AND(D10&gt;=$D$113,D10&lt;$D$114),$G$113,IF(D10&gt;=$D$114,$G$114,0))))))</f>
        <v>12.5</v>
      </c>
      <c r="F10" s="47">
        <f t="shared" si="0"/>
        <v>0</v>
      </c>
      <c r="G10" s="17">
        <v>60.5</v>
      </c>
      <c r="H10" s="41"/>
      <c r="I10" s="50" t="str">
        <f>IF(ISERROR(INDEX('NIE ZAPŁACILI'!C:C,MATCH(C10,'NIE ZAPŁACILI'!C:C,0))),"NIE ZAPISANY","TAK")</f>
        <v>TAK</v>
      </c>
    </row>
    <row r="11" spans="2:9" ht="12.75">
      <c r="B11" s="22">
        <v>6</v>
      </c>
      <c r="C11" s="11" t="s">
        <v>77</v>
      </c>
      <c r="D11" s="47">
        <f t="shared" si="1"/>
        <v>1</v>
      </c>
      <c r="E11" s="47">
        <f t="shared" si="2"/>
        <v>9.5</v>
      </c>
      <c r="F11" s="47">
        <f t="shared" si="0"/>
        <v>0</v>
      </c>
      <c r="G11" s="17">
        <v>33.5</v>
      </c>
      <c r="H11" s="42"/>
      <c r="I11" s="50" t="str">
        <f>IF(ISERROR(INDEX('NIE ZAPŁACILI'!C:C,MATCH(C11,'NIE ZAPŁACILI'!C:C,0))),"NIE ZAPISANY","TAK")</f>
        <v>TAK</v>
      </c>
    </row>
    <row r="12" spans="2:9" ht="12.75">
      <c r="B12" s="21">
        <v>7</v>
      </c>
      <c r="C12" s="11" t="s">
        <v>78</v>
      </c>
      <c r="D12" s="47">
        <f t="shared" si="1"/>
        <v>1</v>
      </c>
      <c r="E12" s="47">
        <f t="shared" si="2"/>
        <v>9.5</v>
      </c>
      <c r="F12" s="47">
        <f t="shared" si="0"/>
        <v>0</v>
      </c>
      <c r="G12" s="17">
        <v>33.5</v>
      </c>
      <c r="H12" s="41"/>
      <c r="I12" s="50" t="str">
        <f>IF(ISERROR(INDEX('NIE ZAPŁACILI'!C:C,MATCH(C12,'NIE ZAPŁACILI'!C:C,0))),"NIE ZAPISANY","TAK")</f>
        <v>TAK</v>
      </c>
    </row>
    <row r="13" spans="2:9" ht="12.75">
      <c r="B13" s="22">
        <v>8</v>
      </c>
      <c r="C13" s="11" t="s">
        <v>79</v>
      </c>
      <c r="D13" s="47">
        <f t="shared" si="1"/>
        <v>2</v>
      </c>
      <c r="E13" s="47">
        <f t="shared" si="2"/>
        <v>12.5</v>
      </c>
      <c r="F13" s="47">
        <f t="shared" si="0"/>
        <v>0</v>
      </c>
      <c r="G13" s="17">
        <v>60.5</v>
      </c>
      <c r="H13" s="41"/>
      <c r="I13" s="50" t="str">
        <f>IF(ISERROR(INDEX('NIE ZAPŁACILI'!C:C,MATCH(C13,'NIE ZAPŁACILI'!C:C,0))),"NIE ZAPISANY","TAK")</f>
        <v>TAK</v>
      </c>
    </row>
    <row r="14" spans="2:9" ht="12.75">
      <c r="B14" s="22">
        <v>9</v>
      </c>
      <c r="C14" s="11" t="s">
        <v>80</v>
      </c>
      <c r="D14" s="47">
        <f t="shared" si="1"/>
        <v>1</v>
      </c>
      <c r="E14" s="47">
        <f t="shared" si="2"/>
        <v>9.5</v>
      </c>
      <c r="F14" s="47">
        <f t="shared" si="0"/>
        <v>0</v>
      </c>
      <c r="G14" s="17">
        <v>33.5</v>
      </c>
      <c r="H14" s="41"/>
      <c r="I14" s="50" t="str">
        <f>IF(ISERROR(INDEX('NIE ZAPŁACILI'!C:C,MATCH(C14,'NIE ZAPŁACILI'!C:C,0))),"NIE ZAPISANY","TAK")</f>
        <v>TAK</v>
      </c>
    </row>
    <row r="15" spans="2:9" ht="12.75">
      <c r="B15" s="21">
        <v>10</v>
      </c>
      <c r="C15" s="11" t="s">
        <v>81</v>
      </c>
      <c r="D15" s="47">
        <f t="shared" si="1"/>
        <v>1</v>
      </c>
      <c r="E15" s="47">
        <f t="shared" si="2"/>
        <v>9.5</v>
      </c>
      <c r="F15" s="47">
        <f t="shared" si="0"/>
        <v>0</v>
      </c>
      <c r="G15" s="17">
        <v>33.5</v>
      </c>
      <c r="H15" s="41"/>
      <c r="I15" s="50" t="str">
        <f>IF(ISERROR(INDEX('NIE ZAPŁACILI'!C:C,MATCH(C15,'NIE ZAPŁACILI'!C:C,0))),"NIE ZAPISANY","TAK")</f>
        <v>TAK</v>
      </c>
    </row>
    <row r="16" spans="2:9" ht="12.75">
      <c r="B16" s="22">
        <v>11</v>
      </c>
      <c r="C16" s="11" t="s">
        <v>82</v>
      </c>
      <c r="D16" s="47">
        <f t="shared" si="1"/>
        <v>1</v>
      </c>
      <c r="E16" s="47">
        <f t="shared" si="2"/>
        <v>9.5</v>
      </c>
      <c r="F16" s="47">
        <f t="shared" si="0"/>
        <v>0</v>
      </c>
      <c r="G16" s="17">
        <v>33.5</v>
      </c>
      <c r="H16" s="42"/>
      <c r="I16" s="50" t="str">
        <f>IF(ISERROR(INDEX('NIE ZAPŁACILI'!C:C,MATCH(C16,'NIE ZAPŁACILI'!C:C,0))),"NIE ZAPISANY","TAK")</f>
        <v>TAK</v>
      </c>
    </row>
    <row r="17" spans="2:9" ht="12.75">
      <c r="B17" s="22">
        <v>12</v>
      </c>
      <c r="C17" s="11" t="s">
        <v>83</v>
      </c>
      <c r="D17" s="47">
        <f t="shared" si="1"/>
        <v>1</v>
      </c>
      <c r="E17" s="47">
        <f t="shared" si="2"/>
        <v>9.5</v>
      </c>
      <c r="F17" s="47">
        <f t="shared" si="0"/>
        <v>0</v>
      </c>
      <c r="G17" s="17">
        <v>33.5</v>
      </c>
      <c r="H17" s="42"/>
      <c r="I17" s="50" t="str">
        <f>IF(ISERROR(INDEX('NIE ZAPŁACILI'!C:C,MATCH(C17,'NIE ZAPŁACILI'!C:C,0))),"NIE ZAPISANY","TAK")</f>
        <v>TAK</v>
      </c>
    </row>
    <row r="18" spans="2:9" ht="12.75">
      <c r="B18" s="21">
        <v>13</v>
      </c>
      <c r="C18" s="11" t="s">
        <v>166</v>
      </c>
      <c r="D18" s="47">
        <f t="shared" si="1"/>
        <v>1</v>
      </c>
      <c r="E18" s="47">
        <f t="shared" si="2"/>
        <v>9.5</v>
      </c>
      <c r="F18" s="47">
        <f t="shared" si="0"/>
        <v>0</v>
      </c>
      <c r="G18" s="17">
        <v>33.5</v>
      </c>
      <c r="H18" s="41"/>
      <c r="I18" s="50" t="str">
        <f>IF(ISERROR(INDEX('NIE ZAPŁACILI'!C:C,MATCH(C18,'NIE ZAPŁACILI'!C:C,0))),"NIE ZAPISANY","TAK")</f>
        <v>TAK</v>
      </c>
    </row>
    <row r="19" spans="2:9" ht="12.75">
      <c r="B19" s="22">
        <v>14</v>
      </c>
      <c r="C19" s="11" t="s">
        <v>84</v>
      </c>
      <c r="D19" s="47">
        <f t="shared" si="1"/>
        <v>3</v>
      </c>
      <c r="E19" s="47">
        <f t="shared" si="2"/>
        <v>16</v>
      </c>
      <c r="F19" s="47">
        <f t="shared" si="0"/>
        <v>0</v>
      </c>
      <c r="G19" s="17">
        <v>88</v>
      </c>
      <c r="H19" s="42" t="s">
        <v>85</v>
      </c>
      <c r="I19" s="50" t="str">
        <f>IF(ISERROR(INDEX('NIE ZAPŁACILI'!C:C,MATCH(C19,'NIE ZAPŁACILI'!C:C,0))),"NIE ZAPISANY","TAK")</f>
        <v>TAK</v>
      </c>
    </row>
    <row r="20" spans="2:9" ht="12.75">
      <c r="B20" s="22">
        <v>15</v>
      </c>
      <c r="C20" s="11" t="s">
        <v>86</v>
      </c>
      <c r="D20" s="47">
        <f t="shared" si="1"/>
        <v>3</v>
      </c>
      <c r="E20" s="47">
        <f t="shared" si="2"/>
        <v>16</v>
      </c>
      <c r="F20" s="47">
        <f t="shared" si="0"/>
        <v>0</v>
      </c>
      <c r="G20" s="17">
        <v>88</v>
      </c>
      <c r="H20" s="42"/>
      <c r="I20" s="50" t="str">
        <f>IF(ISERROR(INDEX('NIE ZAPŁACILI'!C:C,MATCH(C20,'NIE ZAPŁACILI'!C:C,0))),"NIE ZAPISANY","TAK")</f>
        <v>TAK</v>
      </c>
    </row>
    <row r="21" spans="2:9" ht="12.75">
      <c r="B21" s="21">
        <v>16</v>
      </c>
      <c r="C21" s="11" t="s">
        <v>87</v>
      </c>
      <c r="D21" s="47">
        <f t="shared" si="1"/>
        <v>1</v>
      </c>
      <c r="E21" s="47">
        <f t="shared" si="2"/>
        <v>9.5</v>
      </c>
      <c r="F21" s="47">
        <f t="shared" si="0"/>
        <v>0</v>
      </c>
      <c r="G21" s="17">
        <v>33.5</v>
      </c>
      <c r="H21" s="41"/>
      <c r="I21" s="50" t="str">
        <f>IF(ISERROR(INDEX('NIE ZAPŁACILI'!C:C,MATCH(C21,'NIE ZAPŁACILI'!C:C,0))),"NIE ZAPISANY","TAK")</f>
        <v>TAK</v>
      </c>
    </row>
    <row r="22" spans="2:9" ht="12.75">
      <c r="B22" s="22">
        <v>17</v>
      </c>
      <c r="C22" s="11" t="s">
        <v>88</v>
      </c>
      <c r="D22" s="47">
        <f t="shared" si="1"/>
        <v>1</v>
      </c>
      <c r="E22" s="47">
        <f t="shared" si="2"/>
        <v>9.5</v>
      </c>
      <c r="F22" s="47">
        <f t="shared" si="0"/>
        <v>0</v>
      </c>
      <c r="G22" s="17">
        <v>33.5</v>
      </c>
      <c r="H22" s="41"/>
      <c r="I22" s="50" t="str">
        <f>IF(ISERROR(INDEX('NIE ZAPŁACILI'!C:C,MATCH(C22,'NIE ZAPŁACILI'!C:C,0))),"NIE ZAPISANY","TAK")</f>
        <v>TAK</v>
      </c>
    </row>
    <row r="23" spans="2:9" ht="12.75">
      <c r="B23" s="22">
        <v>18</v>
      </c>
      <c r="C23" s="11" t="s">
        <v>89</v>
      </c>
      <c r="D23" s="47">
        <f t="shared" si="1"/>
        <v>1</v>
      </c>
      <c r="E23" s="47">
        <f t="shared" si="2"/>
        <v>0</v>
      </c>
      <c r="F23" s="47">
        <f t="shared" si="0"/>
        <v>0</v>
      </c>
      <c r="G23" s="17">
        <v>24</v>
      </c>
      <c r="H23" s="42"/>
      <c r="I23" s="50" t="str">
        <f>IF(ISERROR(INDEX('NIE ZAPŁACILI'!C:C,MATCH(C23,'NIE ZAPŁACILI'!C:C,0))),"NIE ZAPISANY","TAK")</f>
        <v>TAK</v>
      </c>
    </row>
    <row r="24" spans="2:9" ht="12.75">
      <c r="B24" s="21">
        <v>19</v>
      </c>
      <c r="C24" s="11" t="s">
        <v>92</v>
      </c>
      <c r="D24" s="47">
        <f t="shared" si="1"/>
        <v>2</v>
      </c>
      <c r="E24" s="47">
        <f t="shared" si="2"/>
        <v>12.5</v>
      </c>
      <c r="F24" s="47">
        <f t="shared" si="0"/>
        <v>0</v>
      </c>
      <c r="G24" s="17">
        <v>60.5</v>
      </c>
      <c r="H24" s="42"/>
      <c r="I24" s="50" t="str">
        <f>IF(ISERROR(INDEX('NIE ZAPŁACILI'!C:C,MATCH(C24,'NIE ZAPŁACILI'!C:C,0))),"NIE ZAPISANY","TAK")</f>
        <v>TAK</v>
      </c>
    </row>
    <row r="25" spans="2:9" ht="12.75">
      <c r="B25" s="22">
        <v>20</v>
      </c>
      <c r="C25" s="11" t="s">
        <v>93</v>
      </c>
      <c r="D25" s="47">
        <f t="shared" si="1"/>
        <v>1</v>
      </c>
      <c r="E25" s="47">
        <f t="shared" si="2"/>
        <v>9.5</v>
      </c>
      <c r="F25" s="47">
        <f t="shared" si="0"/>
        <v>0</v>
      </c>
      <c r="G25" s="17">
        <v>33.5</v>
      </c>
      <c r="H25" s="41"/>
      <c r="I25" s="50" t="str">
        <f>IF(ISERROR(INDEX('NIE ZAPŁACILI'!C:C,MATCH(C25,'NIE ZAPŁACILI'!C:C,0))),"NIE ZAPISANY","TAK")</f>
        <v>TAK</v>
      </c>
    </row>
    <row r="26" spans="2:9" ht="12.75">
      <c r="B26" s="22">
        <v>21</v>
      </c>
      <c r="C26" s="11" t="s">
        <v>94</v>
      </c>
      <c r="D26" s="47">
        <f t="shared" si="1"/>
        <v>1</v>
      </c>
      <c r="E26" s="47">
        <f t="shared" si="2"/>
        <v>9.5</v>
      </c>
      <c r="F26" s="47">
        <f t="shared" si="0"/>
        <v>0</v>
      </c>
      <c r="G26" s="17">
        <v>33.5</v>
      </c>
      <c r="H26" s="42"/>
      <c r="I26" s="50" t="str">
        <f>IF(ISERROR(INDEX('NIE ZAPŁACILI'!C:C,MATCH(C26,'NIE ZAPŁACILI'!C:C,0))),"NIE ZAPISANY","TAK")</f>
        <v>TAK</v>
      </c>
    </row>
    <row r="27" spans="2:9" ht="12.75">
      <c r="B27" s="21">
        <v>22</v>
      </c>
      <c r="C27" s="11" t="s">
        <v>95</v>
      </c>
      <c r="D27" s="47">
        <f t="shared" si="1"/>
        <v>2</v>
      </c>
      <c r="E27" s="47">
        <f t="shared" si="2"/>
        <v>12.5</v>
      </c>
      <c r="F27" s="47">
        <f t="shared" si="0"/>
        <v>0</v>
      </c>
      <c r="G27" s="17">
        <v>60.5</v>
      </c>
      <c r="H27" s="43"/>
      <c r="I27" s="50" t="str">
        <f>IF(ISERROR(INDEX('NIE ZAPŁACILI'!C:C,MATCH(C27,'NIE ZAPŁACILI'!C:C,0))),"NIE ZAPISANY","TAK")</f>
        <v>TAK</v>
      </c>
    </row>
    <row r="28" spans="2:9" ht="12.75">
      <c r="B28" s="22">
        <v>23</v>
      </c>
      <c r="C28" s="11" t="s">
        <v>96</v>
      </c>
      <c r="D28" s="47">
        <f t="shared" si="1"/>
        <v>1</v>
      </c>
      <c r="E28" s="47">
        <f t="shared" si="2"/>
        <v>9.5</v>
      </c>
      <c r="F28" s="47">
        <f t="shared" si="0"/>
        <v>0</v>
      </c>
      <c r="G28" s="17">
        <v>33.5</v>
      </c>
      <c r="H28" s="41"/>
      <c r="I28" s="50" t="str">
        <f>IF(ISERROR(INDEX('NIE ZAPŁACILI'!C:C,MATCH(C28,'NIE ZAPŁACILI'!C:C,0))),"NIE ZAPISANY","TAK")</f>
        <v>TAK</v>
      </c>
    </row>
    <row r="29" spans="2:9" ht="12.75">
      <c r="B29" s="22">
        <v>24</v>
      </c>
      <c r="C29" s="11" t="s">
        <v>97</v>
      </c>
      <c r="D29" s="47">
        <f t="shared" si="1"/>
        <v>1</v>
      </c>
      <c r="E29" s="47">
        <f t="shared" si="2"/>
        <v>0</v>
      </c>
      <c r="F29" s="47">
        <f t="shared" si="0"/>
        <v>0</v>
      </c>
      <c r="G29" s="17">
        <v>24</v>
      </c>
      <c r="H29" s="42"/>
      <c r="I29" s="50" t="str">
        <f>IF(ISERROR(INDEX('NIE ZAPŁACILI'!C:C,MATCH(C29,'NIE ZAPŁACILI'!C:C,0))),"NIE ZAPISANY","TAK")</f>
        <v>TAK</v>
      </c>
    </row>
    <row r="30" spans="2:9" ht="12.75">
      <c r="B30" s="21">
        <v>25</v>
      </c>
      <c r="C30" s="11" t="s">
        <v>98</v>
      </c>
      <c r="D30" s="47">
        <f t="shared" si="1"/>
        <v>1</v>
      </c>
      <c r="E30" s="47">
        <f t="shared" si="2"/>
        <v>9.5</v>
      </c>
      <c r="F30" s="47">
        <f t="shared" si="0"/>
        <v>0</v>
      </c>
      <c r="G30" s="17">
        <v>33.5</v>
      </c>
      <c r="H30" s="41"/>
      <c r="I30" s="50" t="str">
        <f>IF(ISERROR(INDEX('NIE ZAPŁACILI'!C:C,MATCH(C30,'NIE ZAPŁACILI'!C:C,0))),"NIE ZAPISANY","TAK")</f>
        <v>TAK</v>
      </c>
    </row>
    <row r="31" spans="2:9" ht="12.75">
      <c r="B31" s="22">
        <v>26</v>
      </c>
      <c r="C31" s="11" t="s">
        <v>99</v>
      </c>
      <c r="D31" s="47">
        <f t="shared" si="1"/>
        <v>1</v>
      </c>
      <c r="E31" s="47">
        <f t="shared" si="2"/>
        <v>9.5</v>
      </c>
      <c r="F31" s="47">
        <f t="shared" si="0"/>
        <v>0</v>
      </c>
      <c r="G31" s="17">
        <v>33.5</v>
      </c>
      <c r="H31" s="43"/>
      <c r="I31" s="50" t="str">
        <f>IF(ISERROR(INDEX('NIE ZAPŁACILI'!C:C,MATCH(C31,'NIE ZAPŁACILI'!C:C,0))),"NIE ZAPISANY","TAK")</f>
        <v>TAK</v>
      </c>
    </row>
    <row r="32" spans="2:9" ht="12.75">
      <c r="B32" s="22">
        <v>27</v>
      </c>
      <c r="C32" s="11" t="s">
        <v>100</v>
      </c>
      <c r="D32" s="47">
        <f t="shared" si="1"/>
        <v>3</v>
      </c>
      <c r="E32" s="47">
        <f t="shared" si="2"/>
        <v>16</v>
      </c>
      <c r="F32" s="47">
        <f t="shared" si="0"/>
        <v>0</v>
      </c>
      <c r="G32" s="17">
        <v>88</v>
      </c>
      <c r="H32" s="41" t="s">
        <v>101</v>
      </c>
      <c r="I32" s="50" t="str">
        <f>IF(ISERROR(INDEX('NIE ZAPŁACILI'!C:C,MATCH(C32,'NIE ZAPŁACILI'!C:C,0))),"NIE ZAPISANY","TAK")</f>
        <v>TAK</v>
      </c>
    </row>
    <row r="33" spans="2:9" ht="12.75">
      <c r="B33" s="21">
        <v>28</v>
      </c>
      <c r="C33" s="11" t="s">
        <v>102</v>
      </c>
      <c r="D33" s="47">
        <f t="shared" si="1"/>
        <v>1</v>
      </c>
      <c r="E33" s="47">
        <f t="shared" si="2"/>
        <v>0</v>
      </c>
      <c r="F33" s="47">
        <f t="shared" si="0"/>
        <v>0</v>
      </c>
      <c r="G33" s="17">
        <v>24</v>
      </c>
      <c r="H33" s="41"/>
      <c r="I33" s="50" t="str">
        <f>IF(ISERROR(INDEX('NIE ZAPŁACILI'!C:C,MATCH(C33,'NIE ZAPŁACILI'!C:C,0))),"NIE ZAPISANY","TAK")</f>
        <v>TAK</v>
      </c>
    </row>
    <row r="34" spans="2:9" ht="12.75">
      <c r="B34" s="22">
        <v>29</v>
      </c>
      <c r="C34" s="11" t="s">
        <v>103</v>
      </c>
      <c r="D34" s="47">
        <f t="shared" si="1"/>
        <v>1</v>
      </c>
      <c r="E34" s="47">
        <f t="shared" si="2"/>
        <v>9.5</v>
      </c>
      <c r="F34" s="47">
        <f t="shared" si="0"/>
        <v>0</v>
      </c>
      <c r="G34" s="17">
        <v>33.5</v>
      </c>
      <c r="H34" s="42"/>
      <c r="I34" s="50" t="str">
        <f>IF(ISERROR(INDEX('NIE ZAPŁACILI'!C:C,MATCH(C34,'NIE ZAPŁACILI'!C:C,0))),"NIE ZAPISANY","TAK")</f>
        <v>TAK</v>
      </c>
    </row>
    <row r="35" spans="2:9" ht="12.75">
      <c r="B35" s="22">
        <v>30</v>
      </c>
      <c r="C35" s="11" t="s">
        <v>104</v>
      </c>
      <c r="D35" s="47">
        <f t="shared" si="1"/>
        <v>1</v>
      </c>
      <c r="E35" s="47">
        <f t="shared" si="2"/>
        <v>0</v>
      </c>
      <c r="F35" s="47">
        <f t="shared" si="0"/>
        <v>0</v>
      </c>
      <c r="G35" s="17">
        <v>24</v>
      </c>
      <c r="H35" s="42" t="s">
        <v>105</v>
      </c>
      <c r="I35" s="50" t="str">
        <f>IF(ISERROR(INDEX('NIE ZAPŁACILI'!C:C,MATCH(C35,'NIE ZAPŁACILI'!C:C,0))),"NIE ZAPISANY","TAK")</f>
        <v>TAK</v>
      </c>
    </row>
    <row r="36" spans="2:9" ht="12.75">
      <c r="B36" s="21">
        <v>31</v>
      </c>
      <c r="C36" s="11" t="s">
        <v>106</v>
      </c>
      <c r="D36" s="47">
        <f t="shared" si="1"/>
        <v>1</v>
      </c>
      <c r="E36" s="47">
        <f t="shared" si="2"/>
        <v>9.5</v>
      </c>
      <c r="F36" s="47">
        <f t="shared" si="0"/>
        <v>0</v>
      </c>
      <c r="G36" s="17">
        <v>33.5</v>
      </c>
      <c r="H36" s="41"/>
      <c r="I36" s="50" t="str">
        <f>IF(ISERROR(INDEX('NIE ZAPŁACILI'!C:C,MATCH(C36,'NIE ZAPŁACILI'!C:C,0))),"NIE ZAPISANY","TAK")</f>
        <v>TAK</v>
      </c>
    </row>
    <row r="37" spans="2:9" ht="12.75">
      <c r="B37" s="22">
        <v>32</v>
      </c>
      <c r="C37" s="11" t="s">
        <v>107</v>
      </c>
      <c r="D37" s="47">
        <f t="shared" si="1"/>
        <v>1</v>
      </c>
      <c r="E37" s="47">
        <f t="shared" si="2"/>
        <v>0</v>
      </c>
      <c r="F37" s="47">
        <f t="shared" si="0"/>
        <v>0</v>
      </c>
      <c r="G37" s="17">
        <v>24</v>
      </c>
      <c r="H37" s="42"/>
      <c r="I37" s="50" t="str">
        <f>IF(ISERROR(INDEX('NIE ZAPŁACILI'!C:C,MATCH(C37,'NIE ZAPŁACILI'!C:C,0))),"NIE ZAPISANY","TAK")</f>
        <v>TAK</v>
      </c>
    </row>
    <row r="38" spans="2:9" ht="12.75">
      <c r="B38" s="22">
        <v>33</v>
      </c>
      <c r="C38" s="11" t="s">
        <v>108</v>
      </c>
      <c r="D38" s="47">
        <f t="shared" si="1"/>
        <v>1</v>
      </c>
      <c r="E38" s="47">
        <f t="shared" si="2"/>
        <v>9.5</v>
      </c>
      <c r="F38" s="47">
        <f t="shared" si="0"/>
        <v>0</v>
      </c>
      <c r="G38" s="17">
        <v>33.5</v>
      </c>
      <c r="H38" s="42"/>
      <c r="I38" s="50" t="str">
        <f>IF(ISERROR(INDEX('NIE ZAPŁACILI'!C:C,MATCH(C38,'NIE ZAPŁACILI'!C:C,0))),"NIE ZAPISANY","TAK")</f>
        <v>TAK</v>
      </c>
    </row>
    <row r="39" spans="2:9" ht="12.75">
      <c r="B39" s="21">
        <v>34</v>
      </c>
      <c r="C39" s="11" t="s">
        <v>109</v>
      </c>
      <c r="D39" s="47">
        <f t="shared" si="1"/>
        <v>2</v>
      </c>
      <c r="E39" s="47">
        <f t="shared" si="2"/>
        <v>12.5</v>
      </c>
      <c r="F39" s="47">
        <f t="shared" si="0"/>
        <v>0</v>
      </c>
      <c r="G39" s="17">
        <v>60.5</v>
      </c>
      <c r="H39" s="42"/>
      <c r="I39" s="50" t="str">
        <f>IF(ISERROR(INDEX('NIE ZAPŁACILI'!C:C,MATCH(C39,'NIE ZAPŁACILI'!C:C,0))),"NIE ZAPISANY","TAK")</f>
        <v>TAK</v>
      </c>
    </row>
    <row r="40" spans="2:9" ht="12.75">
      <c r="B40" s="22">
        <v>35</v>
      </c>
      <c r="C40" s="11" t="s">
        <v>110</v>
      </c>
      <c r="D40" s="47">
        <f t="shared" si="1"/>
        <v>1</v>
      </c>
      <c r="E40" s="47">
        <f t="shared" si="2"/>
        <v>9.5</v>
      </c>
      <c r="F40" s="47">
        <f t="shared" si="0"/>
        <v>0</v>
      </c>
      <c r="G40" s="17">
        <v>33.5</v>
      </c>
      <c r="H40" s="42"/>
      <c r="I40" s="50" t="str">
        <f>IF(ISERROR(INDEX('NIE ZAPŁACILI'!C:C,MATCH(C40,'NIE ZAPŁACILI'!C:C,0))),"NIE ZAPISANY","TAK")</f>
        <v>TAK</v>
      </c>
    </row>
    <row r="41" spans="2:9" ht="12.75">
      <c r="B41" s="22">
        <v>36</v>
      </c>
      <c r="C41" s="11" t="s">
        <v>111</v>
      </c>
      <c r="D41" s="47">
        <f t="shared" si="1"/>
        <v>1</v>
      </c>
      <c r="E41" s="47">
        <f t="shared" si="2"/>
        <v>9.5</v>
      </c>
      <c r="F41" s="47">
        <f t="shared" si="0"/>
        <v>1.5</v>
      </c>
      <c r="G41" s="17">
        <v>35</v>
      </c>
      <c r="H41" s="42"/>
      <c r="I41" s="50" t="str">
        <f>IF(ISERROR(INDEX('NIE ZAPŁACILI'!C:C,MATCH(C41,'NIE ZAPŁACILI'!C:C,0))),"NIE ZAPISANY","TAK")</f>
        <v>TAK</v>
      </c>
    </row>
    <row r="42" spans="2:9" ht="12.75">
      <c r="B42" s="21">
        <v>37</v>
      </c>
      <c r="C42" s="11" t="s">
        <v>112</v>
      </c>
      <c r="D42" s="47">
        <f t="shared" si="1"/>
        <v>1</v>
      </c>
      <c r="E42" s="47">
        <f t="shared" si="2"/>
        <v>9.5</v>
      </c>
      <c r="F42" s="47">
        <f t="shared" si="0"/>
        <v>0</v>
      </c>
      <c r="G42" s="17">
        <v>33.5</v>
      </c>
      <c r="H42" s="41"/>
      <c r="I42" s="50" t="str">
        <f>IF(ISERROR(INDEX('NIE ZAPŁACILI'!C:C,MATCH(C42,'NIE ZAPŁACILI'!C:C,0))),"NIE ZAPISANY","TAK")</f>
        <v>TAK</v>
      </c>
    </row>
    <row r="43" spans="2:9" ht="12.75">
      <c r="B43" s="22">
        <v>38</v>
      </c>
      <c r="C43" s="11" t="s">
        <v>113</v>
      </c>
      <c r="D43" s="47">
        <f t="shared" si="1"/>
        <v>1</v>
      </c>
      <c r="E43" s="47">
        <f t="shared" si="2"/>
        <v>9.5</v>
      </c>
      <c r="F43" s="47">
        <f t="shared" si="0"/>
        <v>0.5</v>
      </c>
      <c r="G43" s="17">
        <v>34</v>
      </c>
      <c r="H43" s="41"/>
      <c r="I43" s="50" t="str">
        <f>IF(ISERROR(INDEX('NIE ZAPŁACILI'!C:C,MATCH(C43,'NIE ZAPŁACILI'!C:C,0))),"NIE ZAPISANY","TAK")</f>
        <v>TAK</v>
      </c>
    </row>
    <row r="44" spans="2:9" ht="12.75">
      <c r="B44" s="22">
        <v>39</v>
      </c>
      <c r="C44" s="11" t="s">
        <v>114</v>
      </c>
      <c r="D44" s="47">
        <f t="shared" si="1"/>
        <v>2</v>
      </c>
      <c r="E44" s="47">
        <f t="shared" si="2"/>
        <v>12.5</v>
      </c>
      <c r="F44" s="47">
        <f t="shared" si="0"/>
        <v>0</v>
      </c>
      <c r="G44" s="17">
        <v>60.5</v>
      </c>
      <c r="H44" s="41"/>
      <c r="I44" s="50" t="str">
        <f>IF(ISERROR(INDEX('NIE ZAPŁACILI'!C:C,MATCH(C44,'NIE ZAPŁACILI'!C:C,0))),"NIE ZAPISANY","TAK")</f>
        <v>TAK</v>
      </c>
    </row>
    <row r="45" spans="2:9" ht="12.75">
      <c r="B45" s="21">
        <v>40</v>
      </c>
      <c r="C45" s="11" t="s">
        <v>138</v>
      </c>
      <c r="D45" s="47">
        <f t="shared" si="1"/>
        <v>1</v>
      </c>
      <c r="E45" s="47">
        <f t="shared" si="2"/>
        <v>9.5</v>
      </c>
      <c r="F45" s="47">
        <f t="shared" si="0"/>
        <v>0</v>
      </c>
      <c r="G45" s="17">
        <v>33.5</v>
      </c>
      <c r="H45" s="42"/>
      <c r="I45" s="50" t="str">
        <f>IF(ISERROR(INDEX('NIE ZAPŁACILI'!C:C,MATCH(C45,'NIE ZAPŁACILI'!C:C,0))),"NIE ZAPISANY","TAK")</f>
        <v>TAK</v>
      </c>
    </row>
    <row r="46" spans="2:9" ht="12.75">
      <c r="B46" s="22">
        <v>41</v>
      </c>
      <c r="C46" s="11" t="s">
        <v>140</v>
      </c>
      <c r="D46" s="47">
        <f t="shared" si="1"/>
        <v>1</v>
      </c>
      <c r="E46" s="47">
        <f t="shared" si="2"/>
        <v>9.5</v>
      </c>
      <c r="F46" s="47">
        <f t="shared" si="0"/>
        <v>0</v>
      </c>
      <c r="G46" s="17">
        <v>33.5</v>
      </c>
      <c r="H46" s="41"/>
      <c r="I46" s="50" t="str">
        <f>IF(ISERROR(INDEX('NIE ZAPŁACILI'!C:C,MATCH(C46,'NIE ZAPŁACILI'!C:C,0))),"NIE ZAPISANY","TAK")</f>
        <v>TAK</v>
      </c>
    </row>
    <row r="47" spans="2:9" ht="12.75">
      <c r="B47" s="22">
        <v>42</v>
      </c>
      <c r="C47" s="11" t="s">
        <v>141</v>
      </c>
      <c r="D47" s="47">
        <f t="shared" si="1"/>
        <v>2</v>
      </c>
      <c r="E47" s="47">
        <f t="shared" si="2"/>
        <v>12.5</v>
      </c>
      <c r="F47" s="47">
        <f t="shared" si="0"/>
        <v>0</v>
      </c>
      <c r="G47" s="17">
        <v>60.5</v>
      </c>
      <c r="H47" s="42"/>
      <c r="I47" s="50" t="str">
        <f>IF(ISERROR(INDEX('NIE ZAPŁACILI'!C:C,MATCH(C47,'NIE ZAPŁACILI'!C:C,0))),"NIE ZAPISANY","TAK")</f>
        <v>TAK</v>
      </c>
    </row>
    <row r="48" spans="2:9" ht="12.75">
      <c r="B48" s="21">
        <v>43</v>
      </c>
      <c r="C48" s="11" t="s">
        <v>142</v>
      </c>
      <c r="D48" s="47">
        <f t="shared" si="1"/>
        <v>1</v>
      </c>
      <c r="E48" s="47">
        <f t="shared" si="2"/>
        <v>9.5</v>
      </c>
      <c r="F48" s="47">
        <f t="shared" si="0"/>
        <v>0</v>
      </c>
      <c r="G48" s="17">
        <v>33.5</v>
      </c>
      <c r="H48" s="41"/>
      <c r="I48" s="50" t="str">
        <f>IF(ISERROR(INDEX('NIE ZAPŁACILI'!C:C,MATCH(C48,'NIE ZAPŁACILI'!C:C,0))),"NIE ZAPISANY","TAK")</f>
        <v>TAK</v>
      </c>
    </row>
    <row r="49" spans="2:9" ht="12.75">
      <c r="B49" s="22">
        <v>44</v>
      </c>
      <c r="C49" s="11" t="s">
        <v>143</v>
      </c>
      <c r="D49" s="47">
        <f t="shared" si="1"/>
        <v>2</v>
      </c>
      <c r="E49" s="47">
        <f t="shared" si="2"/>
        <v>0</v>
      </c>
      <c r="F49" s="47">
        <f t="shared" si="0"/>
        <v>0</v>
      </c>
      <c r="G49" s="17">
        <v>48</v>
      </c>
      <c r="H49" s="41"/>
      <c r="I49" s="50" t="str">
        <f>IF(ISERROR(INDEX('NIE ZAPŁACILI'!C:C,MATCH(C49,'NIE ZAPŁACILI'!C:C,0))),"NIE ZAPISANY","TAK")</f>
        <v>TAK</v>
      </c>
    </row>
    <row r="50" spans="2:9" ht="12.75">
      <c r="B50" s="22">
        <v>45</v>
      </c>
      <c r="C50" s="11" t="s">
        <v>144</v>
      </c>
      <c r="D50" s="47">
        <f t="shared" si="1"/>
        <v>1</v>
      </c>
      <c r="E50" s="47">
        <f t="shared" si="2"/>
        <v>9.5</v>
      </c>
      <c r="F50" s="47">
        <f t="shared" si="0"/>
        <v>0</v>
      </c>
      <c r="G50" s="17">
        <v>33.5</v>
      </c>
      <c r="H50" s="42"/>
      <c r="I50" s="50" t="str">
        <f>IF(ISERROR(INDEX('NIE ZAPŁACILI'!C:C,MATCH(C50,'NIE ZAPŁACILI'!C:C,0))),"NIE ZAPISANY","TAK")</f>
        <v>TAK</v>
      </c>
    </row>
    <row r="51" spans="2:9" ht="12.75">
      <c r="B51" s="21">
        <v>46</v>
      </c>
      <c r="C51" s="11" t="s">
        <v>145</v>
      </c>
      <c r="D51" s="47">
        <f t="shared" si="1"/>
        <v>1</v>
      </c>
      <c r="E51" s="47">
        <f t="shared" si="2"/>
        <v>9.5</v>
      </c>
      <c r="F51" s="47">
        <f t="shared" si="0"/>
        <v>0</v>
      </c>
      <c r="G51" s="17">
        <v>33.5</v>
      </c>
      <c r="H51" s="42"/>
      <c r="I51" s="50" t="str">
        <f>IF(ISERROR(INDEX('NIE ZAPŁACILI'!C:C,MATCH(C51,'NIE ZAPŁACILI'!C:C,0))),"NIE ZAPISANY","TAK")</f>
        <v>TAK</v>
      </c>
    </row>
    <row r="52" spans="2:9" ht="12.75">
      <c r="B52" s="22">
        <v>47</v>
      </c>
      <c r="C52" s="11" t="s">
        <v>146</v>
      </c>
      <c r="D52" s="47">
        <f t="shared" si="1"/>
        <v>1</v>
      </c>
      <c r="E52" s="47">
        <f t="shared" si="2"/>
        <v>9.5</v>
      </c>
      <c r="F52" s="47">
        <f t="shared" si="0"/>
        <v>0</v>
      </c>
      <c r="G52" s="17">
        <v>33.5</v>
      </c>
      <c r="H52" s="42"/>
      <c r="I52" s="50" t="str">
        <f>IF(ISERROR(INDEX('NIE ZAPŁACILI'!C:C,MATCH(C52,'NIE ZAPŁACILI'!C:C,0))),"NIE ZAPISANY","TAK")</f>
        <v>TAK</v>
      </c>
    </row>
    <row r="53" spans="2:9" ht="12.75">
      <c r="B53" s="22">
        <v>48</v>
      </c>
      <c r="C53" s="11" t="s">
        <v>147</v>
      </c>
      <c r="D53" s="47">
        <f t="shared" si="1"/>
        <v>4</v>
      </c>
      <c r="E53" s="47">
        <f t="shared" si="2"/>
        <v>16</v>
      </c>
      <c r="F53" s="47">
        <f t="shared" si="0"/>
        <v>0</v>
      </c>
      <c r="G53" s="17">
        <v>112</v>
      </c>
      <c r="H53" s="41"/>
      <c r="I53" s="50" t="str">
        <f>IF(ISERROR(INDEX('NIE ZAPŁACILI'!C:C,MATCH(C53,'NIE ZAPŁACILI'!C:C,0))),"NIE ZAPISANY","TAK")</f>
        <v>TAK</v>
      </c>
    </row>
    <row r="54" spans="2:9" ht="12.75">
      <c r="B54" s="21">
        <v>49</v>
      </c>
      <c r="C54" s="11" t="s">
        <v>148</v>
      </c>
      <c r="D54" s="47">
        <f t="shared" si="1"/>
        <v>1</v>
      </c>
      <c r="E54" s="47">
        <f t="shared" si="2"/>
        <v>9.5</v>
      </c>
      <c r="F54" s="47">
        <f t="shared" si="0"/>
        <v>0</v>
      </c>
      <c r="G54" s="17">
        <v>33.5</v>
      </c>
      <c r="H54" s="41"/>
      <c r="I54" s="50" t="str">
        <f>IF(ISERROR(INDEX('NIE ZAPŁACILI'!C:C,MATCH(C54,'NIE ZAPŁACILI'!C:C,0))),"NIE ZAPISANY","TAK")</f>
        <v>TAK</v>
      </c>
    </row>
    <row r="55" spans="2:9" ht="12.75">
      <c r="B55" s="22">
        <v>50</v>
      </c>
      <c r="C55" s="11" t="s">
        <v>149</v>
      </c>
      <c r="D55" s="47">
        <f t="shared" si="1"/>
        <v>2</v>
      </c>
      <c r="E55" s="47">
        <f t="shared" si="2"/>
        <v>12.5</v>
      </c>
      <c r="F55" s="47">
        <f t="shared" si="0"/>
        <v>0</v>
      </c>
      <c r="G55" s="17">
        <v>60.5</v>
      </c>
      <c r="H55" s="42"/>
      <c r="I55" s="50" t="str">
        <f>IF(ISERROR(INDEX('NIE ZAPŁACILI'!C:C,MATCH(C55,'NIE ZAPŁACILI'!C:C,0))),"NIE ZAPISANY","TAK")</f>
        <v>TAK</v>
      </c>
    </row>
    <row r="56" spans="2:9" ht="12.75">
      <c r="B56" s="22">
        <v>51</v>
      </c>
      <c r="C56" s="11" t="s">
        <v>199</v>
      </c>
      <c r="D56" s="47">
        <f t="shared" si="1"/>
        <v>1</v>
      </c>
      <c r="E56" s="47">
        <f t="shared" si="2"/>
        <v>9.5</v>
      </c>
      <c r="F56" s="47">
        <f t="shared" si="0"/>
        <v>0</v>
      </c>
      <c r="G56" s="17">
        <v>33.5</v>
      </c>
      <c r="H56" s="42"/>
      <c r="I56" s="50" t="str">
        <f>IF(ISERROR(INDEX('NIE ZAPŁACILI'!C:C,MATCH(C56,'NIE ZAPŁACILI'!C:C,0))),"NIE ZAPISANY","TAK")</f>
        <v>TAK</v>
      </c>
    </row>
    <row r="57" spans="2:9" ht="12.75">
      <c r="B57" s="21">
        <v>52</v>
      </c>
      <c r="C57" s="11" t="s">
        <v>150</v>
      </c>
      <c r="D57" s="47">
        <f t="shared" si="1"/>
        <v>1</v>
      </c>
      <c r="E57" s="47">
        <f t="shared" si="2"/>
        <v>9.5</v>
      </c>
      <c r="F57" s="47">
        <f t="shared" si="0"/>
        <v>0</v>
      </c>
      <c r="G57" s="17">
        <v>33.5</v>
      </c>
      <c r="H57" s="42"/>
      <c r="I57" s="50" t="str">
        <f>IF(ISERROR(INDEX('NIE ZAPŁACILI'!C:C,MATCH(C57,'NIE ZAPŁACILI'!C:C,0))),"NIE ZAPISANY","TAK")</f>
        <v>TAK</v>
      </c>
    </row>
    <row r="58" spans="2:9" ht="12.75">
      <c r="B58" s="22">
        <v>53</v>
      </c>
      <c r="C58" s="11" t="s">
        <v>151</v>
      </c>
      <c r="D58" s="47">
        <f t="shared" si="1"/>
        <v>1</v>
      </c>
      <c r="E58" s="47">
        <f t="shared" si="2"/>
        <v>9.5</v>
      </c>
      <c r="F58" s="47">
        <f t="shared" si="0"/>
        <v>0</v>
      </c>
      <c r="G58" s="17">
        <v>33.5</v>
      </c>
      <c r="H58" s="42"/>
      <c r="I58" s="50" t="str">
        <f>IF(ISERROR(INDEX('NIE ZAPŁACILI'!C:C,MATCH(C58,'NIE ZAPŁACILI'!C:C,0))),"NIE ZAPISANY","TAK")</f>
        <v>TAK</v>
      </c>
    </row>
    <row r="59" spans="2:9" ht="12.75">
      <c r="B59" s="22">
        <v>54</v>
      </c>
      <c r="C59" s="11" t="s">
        <v>152</v>
      </c>
      <c r="D59" s="47">
        <f t="shared" si="1"/>
        <v>2</v>
      </c>
      <c r="E59" s="47">
        <f t="shared" si="2"/>
        <v>12.5</v>
      </c>
      <c r="F59" s="47">
        <f t="shared" si="0"/>
        <v>0</v>
      </c>
      <c r="G59" s="17">
        <v>60.5</v>
      </c>
      <c r="H59" s="42"/>
      <c r="I59" s="50" t="str">
        <f>IF(ISERROR(INDEX('NIE ZAPŁACILI'!C:C,MATCH(C59,'NIE ZAPŁACILI'!C:C,0))),"NIE ZAPISANY","TAK")</f>
        <v>TAK</v>
      </c>
    </row>
    <row r="60" spans="2:9" ht="12.75">
      <c r="B60" s="21">
        <v>55</v>
      </c>
      <c r="C60" s="11" t="s">
        <v>153</v>
      </c>
      <c r="D60" s="47">
        <f t="shared" si="1"/>
        <v>1</v>
      </c>
      <c r="E60" s="47">
        <f t="shared" si="2"/>
        <v>9.5</v>
      </c>
      <c r="F60" s="47">
        <f t="shared" si="0"/>
        <v>0</v>
      </c>
      <c r="G60" s="17">
        <v>33.5</v>
      </c>
      <c r="H60" s="41"/>
      <c r="I60" s="50" t="str">
        <f>IF(ISERROR(INDEX('NIE ZAPŁACILI'!C:C,MATCH(C60,'NIE ZAPŁACILI'!C:C,0))),"NIE ZAPISANY","TAK")</f>
        <v>TAK</v>
      </c>
    </row>
    <row r="61" spans="2:9" ht="12.75">
      <c r="B61" s="22">
        <v>56</v>
      </c>
      <c r="C61" s="11" t="s">
        <v>154</v>
      </c>
      <c r="D61" s="47">
        <f t="shared" si="1"/>
        <v>1</v>
      </c>
      <c r="E61" s="47">
        <f t="shared" si="2"/>
        <v>0</v>
      </c>
      <c r="F61" s="47">
        <f t="shared" si="0"/>
        <v>0</v>
      </c>
      <c r="G61" s="17">
        <v>24</v>
      </c>
      <c r="H61" s="42"/>
      <c r="I61" s="50" t="str">
        <f>IF(ISERROR(INDEX('NIE ZAPŁACILI'!C:C,MATCH(C61,'NIE ZAPŁACILI'!C:C,0))),"NIE ZAPISANY","TAK")</f>
        <v>TAK</v>
      </c>
    </row>
    <row r="62" spans="2:9" ht="12.75">
      <c r="B62" s="22">
        <v>57</v>
      </c>
      <c r="C62" s="11" t="s">
        <v>155</v>
      </c>
      <c r="D62" s="47">
        <f t="shared" si="1"/>
        <v>1</v>
      </c>
      <c r="E62" s="47">
        <f t="shared" si="2"/>
        <v>9.5</v>
      </c>
      <c r="F62" s="47">
        <f t="shared" si="0"/>
        <v>0</v>
      </c>
      <c r="G62" s="17">
        <v>33.5</v>
      </c>
      <c r="H62" s="41"/>
      <c r="I62" s="50" t="str">
        <f>IF(ISERROR(INDEX('NIE ZAPŁACILI'!C:C,MATCH(C62,'NIE ZAPŁACILI'!C:C,0))),"NIE ZAPISANY","TAK")</f>
        <v>TAK</v>
      </c>
    </row>
    <row r="63" spans="2:9" ht="12.75">
      <c r="B63" s="21">
        <v>58</v>
      </c>
      <c r="C63" s="11" t="s">
        <v>156</v>
      </c>
      <c r="D63" s="47">
        <f t="shared" si="1"/>
        <v>1</v>
      </c>
      <c r="E63" s="47">
        <f t="shared" si="2"/>
        <v>9.5</v>
      </c>
      <c r="F63" s="47">
        <f t="shared" si="0"/>
        <v>0</v>
      </c>
      <c r="G63" s="17">
        <v>33.5</v>
      </c>
      <c r="H63" s="41"/>
      <c r="I63" s="50" t="str">
        <f>IF(ISERROR(INDEX('NIE ZAPŁACILI'!C:C,MATCH(C63,'NIE ZAPŁACILI'!C:C,0))),"NIE ZAPISANY","TAK")</f>
        <v>TAK</v>
      </c>
    </row>
    <row r="64" spans="2:9" ht="12.75">
      <c r="B64" s="22">
        <v>59</v>
      </c>
      <c r="C64" s="11" t="s">
        <v>157</v>
      </c>
      <c r="D64" s="47">
        <f t="shared" si="1"/>
        <v>1</v>
      </c>
      <c r="E64" s="47">
        <f t="shared" si="2"/>
        <v>9.5</v>
      </c>
      <c r="F64" s="47">
        <f t="shared" si="0"/>
        <v>0</v>
      </c>
      <c r="G64" s="17">
        <v>33.5</v>
      </c>
      <c r="H64" s="42"/>
      <c r="I64" s="50" t="str">
        <f>IF(ISERROR(INDEX('NIE ZAPŁACILI'!C:C,MATCH(C64,'NIE ZAPŁACILI'!C:C,0))),"NIE ZAPISANY","TAK")</f>
        <v>TAK</v>
      </c>
    </row>
    <row r="65" spans="2:9" ht="12.75">
      <c r="B65" s="22">
        <v>60</v>
      </c>
      <c r="C65" s="11" t="s">
        <v>158</v>
      </c>
      <c r="D65" s="47">
        <f t="shared" si="1"/>
        <v>1</v>
      </c>
      <c r="E65" s="47">
        <f t="shared" si="2"/>
        <v>9.5</v>
      </c>
      <c r="F65" s="47">
        <f t="shared" si="0"/>
        <v>0</v>
      </c>
      <c r="G65" s="17">
        <v>33.5</v>
      </c>
      <c r="H65" s="41"/>
      <c r="I65" s="50" t="str">
        <f>IF(ISERROR(INDEX('NIE ZAPŁACILI'!C:C,MATCH(C65,'NIE ZAPŁACILI'!C:C,0))),"NIE ZAPISANY","TAK")</f>
        <v>NIE ZAPISANY</v>
      </c>
    </row>
    <row r="66" spans="2:9" ht="12.75">
      <c r="B66" s="21">
        <v>61</v>
      </c>
      <c r="C66" s="11" t="s">
        <v>159</v>
      </c>
      <c r="D66" s="47">
        <f t="shared" si="1"/>
        <v>1</v>
      </c>
      <c r="E66" s="47">
        <f t="shared" si="2"/>
        <v>9.5</v>
      </c>
      <c r="F66" s="47">
        <f t="shared" si="0"/>
        <v>0</v>
      </c>
      <c r="G66" s="17">
        <v>33.5</v>
      </c>
      <c r="H66" s="42"/>
      <c r="I66" s="50" t="str">
        <f>IF(ISERROR(INDEX('NIE ZAPŁACILI'!C:C,MATCH(C66,'NIE ZAPŁACILI'!C:C,0))),"NIE ZAPISANY","TAK")</f>
        <v>NIE ZAPISANY</v>
      </c>
    </row>
    <row r="67" spans="2:9" ht="12.75">
      <c r="B67" s="22">
        <v>62</v>
      </c>
      <c r="C67" s="11" t="s">
        <v>160</v>
      </c>
      <c r="D67" s="47">
        <f t="shared" si="1"/>
        <v>1</v>
      </c>
      <c r="E67" s="47">
        <f t="shared" si="2"/>
        <v>9.5</v>
      </c>
      <c r="F67" s="47">
        <f t="shared" si="0"/>
        <v>0</v>
      </c>
      <c r="G67" s="17">
        <v>33.5</v>
      </c>
      <c r="H67" s="41"/>
      <c r="I67" s="50" t="str">
        <f>IF(ISERROR(INDEX('NIE ZAPŁACILI'!C:C,MATCH(C67,'NIE ZAPŁACILI'!C:C,0))),"NIE ZAPISANY","TAK")</f>
        <v>TAK</v>
      </c>
    </row>
    <row r="68" spans="2:9" ht="12.75">
      <c r="B68" s="22">
        <v>63</v>
      </c>
      <c r="C68" s="11" t="s">
        <v>161</v>
      </c>
      <c r="D68" s="47">
        <f t="shared" si="1"/>
        <v>1</v>
      </c>
      <c r="E68" s="47">
        <f t="shared" si="2"/>
        <v>9.5</v>
      </c>
      <c r="F68" s="47">
        <f t="shared" si="0"/>
        <v>0</v>
      </c>
      <c r="G68" s="17">
        <v>33.5</v>
      </c>
      <c r="H68" s="41"/>
      <c r="I68" s="50" t="str">
        <f>IF(ISERROR(INDEX('NIE ZAPŁACILI'!C:C,MATCH(C68,'NIE ZAPŁACILI'!C:C,0))),"NIE ZAPISANY","TAK")</f>
        <v>TAK</v>
      </c>
    </row>
    <row r="69" spans="2:9" ht="12.75">
      <c r="B69" s="21">
        <v>64</v>
      </c>
      <c r="C69" s="11" t="s">
        <v>162</v>
      </c>
      <c r="D69" s="47">
        <f t="shared" si="1"/>
        <v>1</v>
      </c>
      <c r="E69" s="47">
        <f t="shared" si="2"/>
        <v>0</v>
      </c>
      <c r="F69" s="47">
        <f t="shared" si="0"/>
        <v>0</v>
      </c>
      <c r="G69" s="17">
        <v>24</v>
      </c>
      <c r="H69" s="42"/>
      <c r="I69" s="50" t="str">
        <f>IF(ISERROR(INDEX('NIE ZAPŁACILI'!C:C,MATCH(C69,'NIE ZAPŁACILI'!C:C,0))),"NIE ZAPISANY","TAK")</f>
        <v>TAK</v>
      </c>
    </row>
    <row r="70" spans="2:9" ht="12.75">
      <c r="B70" s="22">
        <v>65</v>
      </c>
      <c r="C70" s="11" t="s">
        <v>163</v>
      </c>
      <c r="D70" s="47">
        <f t="shared" si="1"/>
        <v>1</v>
      </c>
      <c r="E70" s="47">
        <f t="shared" si="2"/>
        <v>9.5</v>
      </c>
      <c r="F70" s="47">
        <f t="shared" si="0"/>
        <v>0</v>
      </c>
      <c r="G70" s="17">
        <v>33.5</v>
      </c>
      <c r="H70" s="42"/>
      <c r="I70" s="50" t="str">
        <f>IF(ISERROR(INDEX('NIE ZAPŁACILI'!C:C,MATCH(C70,'NIE ZAPŁACILI'!C:C,0))),"NIE ZAPISANY","TAK")</f>
        <v>TAK</v>
      </c>
    </row>
    <row r="71" spans="2:9" ht="12.75">
      <c r="B71" s="22">
        <v>66</v>
      </c>
      <c r="C71" s="11" t="s">
        <v>164</v>
      </c>
      <c r="D71" s="47">
        <f t="shared" si="1"/>
        <v>1</v>
      </c>
      <c r="E71" s="47">
        <f t="shared" si="2"/>
        <v>9.5</v>
      </c>
      <c r="F71" s="47">
        <f t="shared" si="0"/>
        <v>0</v>
      </c>
      <c r="G71" s="17">
        <v>33.5</v>
      </c>
      <c r="H71" s="41"/>
      <c r="I71" s="50" t="str">
        <f>IF(ISERROR(INDEX('NIE ZAPŁACILI'!C:C,MATCH(C71,'NIE ZAPŁACILI'!C:C,0))),"NIE ZAPISANY","TAK")</f>
        <v>TAK</v>
      </c>
    </row>
    <row r="72" spans="2:9" ht="12.75">
      <c r="B72" s="21">
        <v>67</v>
      </c>
      <c r="C72" s="11" t="s">
        <v>165</v>
      </c>
      <c r="D72" s="47">
        <f t="shared" si="1"/>
        <v>1</v>
      </c>
      <c r="E72" s="47">
        <f t="shared" si="2"/>
        <v>9.5</v>
      </c>
      <c r="F72" s="47">
        <f aca="true" t="shared" si="3" ref="F72:F107">IF(G72="","",G72-((D72*$I$3)+E72))</f>
        <v>0</v>
      </c>
      <c r="G72" s="17">
        <v>33.5</v>
      </c>
      <c r="H72" s="41"/>
      <c r="I72" s="50" t="str">
        <f>IF(ISERROR(INDEX('NIE ZAPŁACILI'!C:C,MATCH(C72,'NIE ZAPŁACILI'!C:C,0))),"NIE ZAPISANY","TAK")</f>
        <v>TAK</v>
      </c>
    </row>
    <row r="73" spans="2:9" ht="12.75">
      <c r="B73" s="22">
        <v>68</v>
      </c>
      <c r="C73" s="11" t="s">
        <v>167</v>
      </c>
      <c r="D73" s="47">
        <f t="shared" si="1"/>
        <v>2</v>
      </c>
      <c r="E73" s="47">
        <f t="shared" si="2"/>
        <v>0</v>
      </c>
      <c r="F73" s="47">
        <f t="shared" si="3"/>
        <v>0</v>
      </c>
      <c r="G73" s="17">
        <v>48</v>
      </c>
      <c r="H73" s="41"/>
      <c r="I73" s="50" t="str">
        <f>IF(ISERROR(INDEX('NIE ZAPŁACILI'!C:C,MATCH(C73,'NIE ZAPŁACILI'!C:C,0))),"NIE ZAPISANY","TAK")</f>
        <v>TAK</v>
      </c>
    </row>
    <row r="74" spans="2:9" ht="12.75">
      <c r="B74" s="22">
        <v>69</v>
      </c>
      <c r="C74" s="11" t="s">
        <v>168</v>
      </c>
      <c r="D74" s="47">
        <f aca="true" t="shared" si="4" ref="D74:D107">IF(G74="","",IF(G74&lt;((10*$I$3)+1),INT(G74/$I$3),ROUND((G74-25)/$I$3,0)))</f>
        <v>1</v>
      </c>
      <c r="E74" s="47">
        <f aca="true" t="shared" si="5" ref="E74:E107">IF(G74="","",IF(AND(D74*$I$3=G74,G74&lt;((10*$I$3)+1)),0,IF(D74=$D$111,$G$111,IF(D74=$D$112,$G$112,IF(AND(D74&gt;=$D$113,D74&lt;$D$114),$G$113,IF(D74&gt;=$D$114,$G$114,0))))))</f>
        <v>9.5</v>
      </c>
      <c r="F74" s="47">
        <f t="shared" si="3"/>
        <v>0</v>
      </c>
      <c r="G74" s="17">
        <v>33.5</v>
      </c>
      <c r="H74" s="41"/>
      <c r="I74" s="50" t="str">
        <f>IF(ISERROR(INDEX('NIE ZAPŁACILI'!C:C,MATCH(C74,'NIE ZAPŁACILI'!C:C,0))),"NIE ZAPISANY","TAK")</f>
        <v>TAK</v>
      </c>
    </row>
    <row r="75" spans="2:9" ht="12.75">
      <c r="B75" s="21">
        <v>70</v>
      </c>
      <c r="C75" s="11" t="s">
        <v>169</v>
      </c>
      <c r="D75" s="47">
        <f t="shared" si="4"/>
        <v>2</v>
      </c>
      <c r="E75" s="47">
        <f t="shared" si="5"/>
        <v>12.5</v>
      </c>
      <c r="F75" s="47">
        <f t="shared" si="3"/>
        <v>0</v>
      </c>
      <c r="G75" s="17">
        <v>60.5</v>
      </c>
      <c r="H75" s="42"/>
      <c r="I75" s="50" t="str">
        <f>IF(ISERROR(INDEX('NIE ZAPŁACILI'!C:C,MATCH(C75,'NIE ZAPŁACILI'!C:C,0))),"NIE ZAPISANY","TAK")</f>
        <v>TAK</v>
      </c>
    </row>
    <row r="76" spans="2:9" ht="12.75">
      <c r="B76" s="22">
        <v>71</v>
      </c>
      <c r="C76" s="11" t="s">
        <v>170</v>
      </c>
      <c r="D76" s="47">
        <f t="shared" si="4"/>
        <v>1</v>
      </c>
      <c r="E76" s="47">
        <f t="shared" si="5"/>
        <v>0</v>
      </c>
      <c r="F76" s="47">
        <f t="shared" si="3"/>
        <v>0</v>
      </c>
      <c r="G76" s="17">
        <v>24</v>
      </c>
      <c r="H76" s="41"/>
      <c r="I76" s="50" t="str">
        <f>IF(ISERROR(INDEX('NIE ZAPŁACILI'!C:C,MATCH(C76,'NIE ZAPŁACILI'!C:C,0))),"NIE ZAPISANY","TAK")</f>
        <v>TAK</v>
      </c>
    </row>
    <row r="77" spans="2:9" ht="12.75">
      <c r="B77" s="22">
        <v>72</v>
      </c>
      <c r="C77" s="11" t="s">
        <v>171</v>
      </c>
      <c r="D77" s="47">
        <f t="shared" si="4"/>
        <v>1</v>
      </c>
      <c r="E77" s="47">
        <f t="shared" si="5"/>
        <v>9.5</v>
      </c>
      <c r="F77" s="47">
        <f t="shared" si="3"/>
        <v>0</v>
      </c>
      <c r="G77" s="17">
        <v>33.5</v>
      </c>
      <c r="H77" s="41"/>
      <c r="I77" s="50" t="str">
        <f>IF(ISERROR(INDEX('NIE ZAPŁACILI'!C:C,MATCH(C77,'NIE ZAPŁACILI'!C:C,0))),"NIE ZAPISANY","TAK")</f>
        <v>TAK</v>
      </c>
    </row>
    <row r="78" spans="2:9" ht="12.75">
      <c r="B78" s="21">
        <v>73</v>
      </c>
      <c r="C78" s="11" t="s">
        <v>172</v>
      </c>
      <c r="D78" s="47">
        <f t="shared" si="4"/>
        <v>1</v>
      </c>
      <c r="E78" s="47">
        <f t="shared" si="5"/>
        <v>9.5</v>
      </c>
      <c r="F78" s="47">
        <f t="shared" si="3"/>
        <v>0</v>
      </c>
      <c r="G78" s="17">
        <v>33.5</v>
      </c>
      <c r="H78" s="42"/>
      <c r="I78" s="50" t="str">
        <f>IF(ISERROR(INDEX('NIE ZAPŁACILI'!C:C,MATCH(C78,'NIE ZAPŁACILI'!C:C,0))),"NIE ZAPISANY","TAK")</f>
        <v>TAK</v>
      </c>
    </row>
    <row r="79" spans="2:9" ht="12.75">
      <c r="B79" s="22">
        <v>74</v>
      </c>
      <c r="C79" s="11" t="s">
        <v>173</v>
      </c>
      <c r="D79" s="47">
        <f t="shared" si="4"/>
        <v>1</v>
      </c>
      <c r="E79" s="47">
        <f t="shared" si="5"/>
        <v>9.5</v>
      </c>
      <c r="F79" s="47">
        <f t="shared" si="3"/>
        <v>0</v>
      </c>
      <c r="G79" s="17">
        <v>33.5</v>
      </c>
      <c r="H79" s="41"/>
      <c r="I79" s="50" t="str">
        <f>IF(ISERROR(INDEX('NIE ZAPŁACILI'!C:C,MATCH(C79,'NIE ZAPŁACILI'!C:C,0))),"NIE ZAPISANY","TAK")</f>
        <v>TAK</v>
      </c>
    </row>
    <row r="80" spans="2:9" ht="12.75">
      <c r="B80" s="22">
        <v>75</v>
      </c>
      <c r="C80" s="11" t="s">
        <v>174</v>
      </c>
      <c r="D80" s="47">
        <f t="shared" si="4"/>
        <v>1</v>
      </c>
      <c r="E80" s="47">
        <f t="shared" si="5"/>
        <v>9.5</v>
      </c>
      <c r="F80" s="47">
        <f t="shared" si="3"/>
        <v>0</v>
      </c>
      <c r="G80" s="17">
        <v>33.5</v>
      </c>
      <c r="H80" s="41"/>
      <c r="I80" s="50" t="str">
        <f>IF(ISERROR(INDEX('NIE ZAPŁACILI'!C:C,MATCH(C80,'NIE ZAPŁACILI'!C:C,0))),"NIE ZAPISANY","TAK")</f>
        <v>TAK</v>
      </c>
    </row>
    <row r="81" spans="2:9" ht="12.75">
      <c r="B81" s="21">
        <v>76</v>
      </c>
      <c r="C81" s="11" t="s">
        <v>175</v>
      </c>
      <c r="D81" s="47">
        <f t="shared" si="4"/>
        <v>1</v>
      </c>
      <c r="E81" s="47">
        <f t="shared" si="5"/>
        <v>9.5</v>
      </c>
      <c r="F81" s="47">
        <f t="shared" si="3"/>
        <v>0</v>
      </c>
      <c r="G81" s="17">
        <v>33.5</v>
      </c>
      <c r="H81" s="41"/>
      <c r="I81" s="50" t="str">
        <f>IF(ISERROR(INDEX('NIE ZAPŁACILI'!C:C,MATCH(C81,'NIE ZAPŁACILI'!C:C,0))),"NIE ZAPISANY","TAK")</f>
        <v>TAK</v>
      </c>
    </row>
    <row r="82" spans="2:9" ht="12.75">
      <c r="B82" s="22">
        <v>77</v>
      </c>
      <c r="C82" s="11" t="s">
        <v>176</v>
      </c>
      <c r="D82" s="47">
        <f t="shared" si="4"/>
        <v>2</v>
      </c>
      <c r="E82" s="47">
        <f t="shared" si="5"/>
        <v>12.5</v>
      </c>
      <c r="F82" s="47">
        <f t="shared" si="3"/>
        <v>0</v>
      </c>
      <c r="G82" s="17">
        <v>60.5</v>
      </c>
      <c r="H82" s="41"/>
      <c r="I82" s="50" t="str">
        <f>IF(ISERROR(INDEX('NIE ZAPŁACILI'!C:C,MATCH(C82,'NIE ZAPŁACILI'!C:C,0))),"NIE ZAPISANY","TAK")</f>
        <v>TAK</v>
      </c>
    </row>
    <row r="83" spans="2:9" ht="12.75">
      <c r="B83" s="22">
        <v>78</v>
      </c>
      <c r="C83" s="11" t="s">
        <v>177</v>
      </c>
      <c r="D83" s="47">
        <f t="shared" si="4"/>
        <v>2</v>
      </c>
      <c r="E83" s="47">
        <f t="shared" si="5"/>
        <v>12.5</v>
      </c>
      <c r="F83" s="47">
        <f t="shared" si="3"/>
        <v>0</v>
      </c>
      <c r="G83" s="17">
        <v>60.5</v>
      </c>
      <c r="H83" s="41"/>
      <c r="I83" s="50" t="str">
        <f>IF(ISERROR(INDEX('NIE ZAPŁACILI'!C:C,MATCH(C83,'NIE ZAPŁACILI'!C:C,0))),"NIE ZAPISANY","TAK")</f>
        <v>TAK</v>
      </c>
    </row>
    <row r="84" spans="2:9" ht="12.75">
      <c r="B84" s="21">
        <v>79</v>
      </c>
      <c r="C84" s="11" t="s">
        <v>178</v>
      </c>
      <c r="D84" s="47">
        <f t="shared" si="4"/>
        <v>2</v>
      </c>
      <c r="E84" s="47">
        <f t="shared" si="5"/>
        <v>12.5</v>
      </c>
      <c r="F84" s="47">
        <f t="shared" si="3"/>
        <v>0</v>
      </c>
      <c r="G84" s="17">
        <v>60.5</v>
      </c>
      <c r="H84" s="41"/>
      <c r="I84" s="50" t="str">
        <f>IF(ISERROR(INDEX('NIE ZAPŁACILI'!C:C,MATCH(C84,'NIE ZAPŁACILI'!C:C,0))),"NIE ZAPISANY","TAK")</f>
        <v>TAK</v>
      </c>
    </row>
    <row r="85" spans="2:9" ht="12.75">
      <c r="B85" s="22">
        <v>80</v>
      </c>
      <c r="C85" s="11" t="s">
        <v>179</v>
      </c>
      <c r="D85" s="47">
        <f t="shared" si="4"/>
        <v>2</v>
      </c>
      <c r="E85" s="47">
        <f t="shared" si="5"/>
        <v>12.5</v>
      </c>
      <c r="F85" s="47">
        <f t="shared" si="3"/>
        <v>0</v>
      </c>
      <c r="G85" s="17">
        <v>60.5</v>
      </c>
      <c r="H85" s="41"/>
      <c r="I85" s="50" t="str">
        <f>IF(ISERROR(INDEX('NIE ZAPŁACILI'!C:C,MATCH(C85,'NIE ZAPŁACILI'!C:C,0))),"NIE ZAPISANY","TAK")</f>
        <v>NIE ZAPISANY</v>
      </c>
    </row>
    <row r="86" spans="2:9" ht="12.75">
      <c r="B86" s="22">
        <v>81</v>
      </c>
      <c r="C86" s="11" t="s">
        <v>200</v>
      </c>
      <c r="D86" s="47">
        <f t="shared" si="4"/>
        <v>1</v>
      </c>
      <c r="E86" s="47">
        <f t="shared" si="5"/>
        <v>9.5</v>
      </c>
      <c r="F86" s="47">
        <f t="shared" si="3"/>
        <v>0</v>
      </c>
      <c r="G86" s="17">
        <v>33.5</v>
      </c>
      <c r="H86" s="41"/>
      <c r="I86" s="50" t="str">
        <f>IF(ISERROR(INDEX('NIE ZAPŁACILI'!C:C,MATCH(C86,'NIE ZAPŁACILI'!C:C,0))),"NIE ZAPISANY","TAK")</f>
        <v>TAK</v>
      </c>
    </row>
    <row r="87" spans="2:9" ht="12.75">
      <c r="B87" s="21">
        <v>82</v>
      </c>
      <c r="C87" s="11" t="s">
        <v>201</v>
      </c>
      <c r="D87" s="47">
        <f t="shared" si="4"/>
        <v>1</v>
      </c>
      <c r="E87" s="47">
        <f t="shared" si="5"/>
        <v>0</v>
      </c>
      <c r="F87" s="47">
        <f t="shared" si="3"/>
        <v>0</v>
      </c>
      <c r="G87" s="17">
        <v>24</v>
      </c>
      <c r="H87" s="41"/>
      <c r="I87" s="50" t="str">
        <f>IF(ISERROR(INDEX('NIE ZAPŁACILI'!C:C,MATCH(C87,'NIE ZAPŁACILI'!C:C,0))),"NIE ZAPISANY","TAK")</f>
        <v>NIE ZAPISANY</v>
      </c>
    </row>
    <row r="88" spans="2:9" ht="12.75">
      <c r="B88" s="22">
        <v>83</v>
      </c>
      <c r="C88" s="11" t="s">
        <v>202</v>
      </c>
      <c r="D88" s="47">
        <f t="shared" si="4"/>
        <v>1</v>
      </c>
      <c r="E88" s="47">
        <f t="shared" si="5"/>
        <v>9.5</v>
      </c>
      <c r="F88" s="47">
        <f t="shared" si="3"/>
        <v>0</v>
      </c>
      <c r="G88" s="17">
        <v>33.5</v>
      </c>
      <c r="H88" s="41"/>
      <c r="I88" s="50" t="str">
        <f>IF(ISERROR(INDEX('NIE ZAPŁACILI'!C:C,MATCH(C88,'NIE ZAPŁACILI'!C:C,0))),"NIE ZAPISANY","TAK")</f>
        <v>NIE ZAPISANY</v>
      </c>
    </row>
    <row r="89" spans="2:9" ht="12.75">
      <c r="B89" s="22">
        <v>84</v>
      </c>
      <c r="C89" s="11" t="s">
        <v>203</v>
      </c>
      <c r="D89" s="47">
        <f t="shared" si="4"/>
        <v>1</v>
      </c>
      <c r="E89" s="47">
        <f t="shared" si="5"/>
        <v>9.5</v>
      </c>
      <c r="F89" s="47">
        <f t="shared" si="3"/>
        <v>0</v>
      </c>
      <c r="G89" s="17">
        <v>33.5</v>
      </c>
      <c r="H89" s="42"/>
      <c r="I89" s="50" t="str">
        <f>IF(ISERROR(INDEX('NIE ZAPŁACILI'!C:C,MATCH(C89,'NIE ZAPŁACILI'!C:C,0))),"NIE ZAPISANY","TAK")</f>
        <v>NIE ZAPISANY</v>
      </c>
    </row>
    <row r="90" spans="2:9" ht="12.75">
      <c r="B90" s="21">
        <v>85</v>
      </c>
      <c r="C90" s="11" t="s">
        <v>204</v>
      </c>
      <c r="D90" s="47">
        <f t="shared" si="4"/>
        <v>1</v>
      </c>
      <c r="E90" s="47">
        <f t="shared" si="5"/>
        <v>9.5</v>
      </c>
      <c r="F90" s="47">
        <f t="shared" si="3"/>
        <v>0</v>
      </c>
      <c r="G90" s="17">
        <v>33.5</v>
      </c>
      <c r="H90" s="41"/>
      <c r="I90" s="50" t="str">
        <f>IF(ISERROR(INDEX('NIE ZAPŁACILI'!C:C,MATCH(C90,'NIE ZAPŁACILI'!C:C,0))),"NIE ZAPISANY","TAK")</f>
        <v>TAK</v>
      </c>
    </row>
    <row r="91" spans="2:9" ht="12.75">
      <c r="B91" s="22">
        <v>86</v>
      </c>
      <c r="C91" s="11" t="s">
        <v>205</v>
      </c>
      <c r="D91" s="47">
        <f t="shared" si="4"/>
        <v>1</v>
      </c>
      <c r="E91" s="47">
        <f t="shared" si="5"/>
        <v>9.5</v>
      </c>
      <c r="F91" s="47">
        <f t="shared" si="3"/>
        <v>0</v>
      </c>
      <c r="G91" s="17">
        <v>33.5</v>
      </c>
      <c r="H91" s="42"/>
      <c r="I91" s="50" t="str">
        <f>IF(ISERROR(INDEX('NIE ZAPŁACILI'!C:C,MATCH(C91,'NIE ZAPŁACILI'!C:C,0))),"NIE ZAPISANY","TAK")</f>
        <v>TAK</v>
      </c>
    </row>
    <row r="92" spans="2:9" ht="12.75">
      <c r="B92" s="21">
        <v>87</v>
      </c>
      <c r="C92" s="11" t="s">
        <v>206</v>
      </c>
      <c r="D92" s="47">
        <f t="shared" si="4"/>
        <v>1</v>
      </c>
      <c r="E92" s="47">
        <f t="shared" si="5"/>
        <v>9.5</v>
      </c>
      <c r="F92" s="47">
        <f t="shared" si="3"/>
        <v>0</v>
      </c>
      <c r="G92" s="17">
        <v>33.5</v>
      </c>
      <c r="H92" s="42"/>
      <c r="I92" s="50" t="str">
        <f>IF(ISERROR(INDEX('NIE ZAPŁACILI'!C:C,MATCH(C92,'NIE ZAPŁACILI'!C:C,0))),"NIE ZAPISANY","TAK")</f>
        <v>TAK</v>
      </c>
    </row>
    <row r="93" spans="2:9" ht="12.75">
      <c r="B93" s="22">
        <v>88</v>
      </c>
      <c r="C93" s="11" t="s">
        <v>208</v>
      </c>
      <c r="D93" s="47">
        <f t="shared" si="4"/>
        <v>1</v>
      </c>
      <c r="E93" s="47">
        <f t="shared" si="5"/>
        <v>9.5</v>
      </c>
      <c r="F93" s="47">
        <f t="shared" si="3"/>
        <v>0</v>
      </c>
      <c r="G93" s="17">
        <v>33.5</v>
      </c>
      <c r="H93" s="42"/>
      <c r="I93" s="50" t="str">
        <f>IF(ISERROR(INDEX('NIE ZAPŁACILI'!C:C,MATCH(C93,'NIE ZAPŁACILI'!C:C,0))),"NIE ZAPISANY","TAK")</f>
        <v>TAK</v>
      </c>
    </row>
    <row r="94" spans="2:9" ht="12.75">
      <c r="B94" s="21">
        <v>89</v>
      </c>
      <c r="C94" s="11" t="s">
        <v>209</v>
      </c>
      <c r="D94" s="47">
        <f t="shared" si="4"/>
        <v>1</v>
      </c>
      <c r="E94" s="47">
        <f t="shared" si="5"/>
        <v>9.5</v>
      </c>
      <c r="F94" s="47">
        <f t="shared" si="3"/>
        <v>0</v>
      </c>
      <c r="G94" s="17">
        <v>33.5</v>
      </c>
      <c r="H94" s="42"/>
      <c r="I94" s="50" t="str">
        <f>IF(ISERROR(INDEX('NIE ZAPŁACILI'!C:C,MATCH(C94,'NIE ZAPŁACILI'!C:C,0))),"NIE ZAPISANY","TAK")</f>
        <v>NIE ZAPISANY</v>
      </c>
    </row>
    <row r="95" spans="2:9" ht="12.75">
      <c r="B95" s="22">
        <v>90</v>
      </c>
      <c r="C95" s="11"/>
      <c r="D95" s="47">
        <f t="shared" si="4"/>
      </c>
      <c r="E95" s="47">
        <f t="shared" si="5"/>
      </c>
      <c r="F95" s="47">
        <f t="shared" si="3"/>
      </c>
      <c r="G95" s="17"/>
      <c r="H95" s="41"/>
      <c r="I95" s="50" t="str">
        <f>IF(ISERROR(INDEX('NIE ZAPŁACILI'!C:C,MATCH(C95,'NIE ZAPŁACILI'!C:C,0))),"NIE ZAPISANY","TAK")</f>
        <v>NIE ZAPISANY</v>
      </c>
    </row>
    <row r="96" spans="2:9" ht="12.75">
      <c r="B96" s="21">
        <v>91</v>
      </c>
      <c r="C96" s="11"/>
      <c r="D96" s="47">
        <f t="shared" si="4"/>
      </c>
      <c r="E96" s="47">
        <f t="shared" si="5"/>
      </c>
      <c r="F96" s="47">
        <f t="shared" si="3"/>
      </c>
      <c r="G96" s="17"/>
      <c r="H96" s="42"/>
      <c r="I96" s="50" t="str">
        <f>IF(ISERROR(INDEX('NIE ZAPŁACILI'!C:C,MATCH(C96,'NIE ZAPŁACILI'!C:C,0))),"NIE ZAPISANY","TAK")</f>
        <v>NIE ZAPISANY</v>
      </c>
    </row>
    <row r="97" spans="2:9" ht="12.75">
      <c r="B97" s="22">
        <v>92</v>
      </c>
      <c r="C97" s="11"/>
      <c r="D97" s="47">
        <f t="shared" si="4"/>
      </c>
      <c r="E97" s="47">
        <f t="shared" si="5"/>
      </c>
      <c r="F97" s="47">
        <f t="shared" si="3"/>
      </c>
      <c r="G97" s="17"/>
      <c r="H97" s="42"/>
      <c r="I97" s="50" t="str">
        <f>IF(ISERROR(INDEX('NIE ZAPŁACILI'!C:C,MATCH(C97,'NIE ZAPŁACILI'!C:C,0))),"NIE ZAPISANY","TAK")</f>
        <v>NIE ZAPISANY</v>
      </c>
    </row>
    <row r="98" spans="2:9" ht="12.75">
      <c r="B98" s="21">
        <v>93</v>
      </c>
      <c r="C98" s="11"/>
      <c r="D98" s="47">
        <f t="shared" si="4"/>
      </c>
      <c r="E98" s="47">
        <f t="shared" si="5"/>
      </c>
      <c r="F98" s="47">
        <f t="shared" si="3"/>
      </c>
      <c r="G98" s="17"/>
      <c r="H98" s="42"/>
      <c r="I98" s="50" t="str">
        <f>IF(ISERROR(INDEX('NIE ZAPŁACILI'!C:C,MATCH(C98,'NIE ZAPŁACILI'!C:C,0))),"NIE ZAPISANY","TAK")</f>
        <v>NIE ZAPISANY</v>
      </c>
    </row>
    <row r="99" spans="2:9" ht="12.75">
      <c r="B99" s="22">
        <v>94</v>
      </c>
      <c r="C99" s="11"/>
      <c r="D99" s="47">
        <f t="shared" si="4"/>
      </c>
      <c r="E99" s="47">
        <f t="shared" si="5"/>
      </c>
      <c r="F99" s="47">
        <f t="shared" si="3"/>
      </c>
      <c r="G99" s="17"/>
      <c r="H99" s="42"/>
      <c r="I99" s="50" t="str">
        <f>IF(ISERROR(INDEX('NIE ZAPŁACILI'!C:C,MATCH(C99,'NIE ZAPŁACILI'!C:C,0))),"NIE ZAPISANY","TAK")</f>
        <v>NIE ZAPISANY</v>
      </c>
    </row>
    <row r="100" spans="2:9" ht="12.75">
      <c r="B100" s="21">
        <v>95</v>
      </c>
      <c r="C100" s="11"/>
      <c r="D100" s="47">
        <f t="shared" si="4"/>
      </c>
      <c r="E100" s="47">
        <f t="shared" si="5"/>
      </c>
      <c r="F100" s="47">
        <f t="shared" si="3"/>
      </c>
      <c r="G100" s="17"/>
      <c r="H100" s="42"/>
      <c r="I100" s="50" t="str">
        <f>IF(ISERROR(INDEX('NIE ZAPŁACILI'!C:C,MATCH(C100,'NIE ZAPŁACILI'!C:C,0))),"NIE ZAPISANY","TAK")</f>
        <v>NIE ZAPISANY</v>
      </c>
    </row>
    <row r="101" spans="2:9" ht="12.75">
      <c r="B101" s="22">
        <v>96</v>
      </c>
      <c r="C101" s="11"/>
      <c r="D101" s="47">
        <f t="shared" si="4"/>
      </c>
      <c r="E101" s="47">
        <f t="shared" si="5"/>
      </c>
      <c r="F101" s="47">
        <f t="shared" si="3"/>
      </c>
      <c r="G101" s="17"/>
      <c r="H101" s="42"/>
      <c r="I101" s="50" t="str">
        <f>IF(ISERROR(INDEX('NIE ZAPŁACILI'!C:C,MATCH(C101,'NIE ZAPŁACILI'!C:C,0))),"NIE ZAPISANY","TAK")</f>
        <v>NIE ZAPISANY</v>
      </c>
    </row>
    <row r="102" spans="2:9" ht="12.75">
      <c r="B102" s="21">
        <v>97</v>
      </c>
      <c r="C102" s="11"/>
      <c r="D102" s="47">
        <f t="shared" si="4"/>
      </c>
      <c r="E102" s="47">
        <f t="shared" si="5"/>
      </c>
      <c r="F102" s="47">
        <f t="shared" si="3"/>
      </c>
      <c r="G102" s="17"/>
      <c r="H102" s="42"/>
      <c r="I102" s="50" t="str">
        <f>IF(ISERROR(INDEX('NIE ZAPŁACILI'!C:C,MATCH(C102,'NIE ZAPŁACILI'!C:C,0))),"NIE ZAPISANY","TAK")</f>
        <v>NIE ZAPISANY</v>
      </c>
    </row>
    <row r="103" spans="2:9" ht="12.75">
      <c r="B103" s="22">
        <v>98</v>
      </c>
      <c r="C103" s="11"/>
      <c r="D103" s="47">
        <f t="shared" si="4"/>
      </c>
      <c r="E103" s="47">
        <f t="shared" si="5"/>
      </c>
      <c r="F103" s="47">
        <f t="shared" si="3"/>
      </c>
      <c r="G103" s="17"/>
      <c r="H103" s="41"/>
      <c r="I103" s="50" t="str">
        <f>IF(ISERROR(INDEX('NIE ZAPŁACILI'!C:C,MATCH(C103,'NIE ZAPŁACILI'!C:C,0))),"NIE ZAPISANY","TAK")</f>
        <v>NIE ZAPISANY</v>
      </c>
    </row>
    <row r="104" spans="2:9" ht="12.75">
      <c r="B104" s="21">
        <v>99</v>
      </c>
      <c r="C104" s="11"/>
      <c r="D104" s="47">
        <f t="shared" si="4"/>
      </c>
      <c r="E104" s="47">
        <f t="shared" si="5"/>
      </c>
      <c r="F104" s="47">
        <f t="shared" si="3"/>
      </c>
      <c r="G104" s="17"/>
      <c r="H104" s="42"/>
      <c r="I104" s="50" t="str">
        <f>IF(ISERROR(INDEX('NIE ZAPŁACILI'!C:C,MATCH(C104,'NIE ZAPŁACILI'!C:C,0))),"NIE ZAPISANY","TAK")</f>
        <v>NIE ZAPISANY</v>
      </c>
    </row>
    <row r="105" spans="2:9" ht="12.75">
      <c r="B105" s="22">
        <v>100</v>
      </c>
      <c r="C105" s="11"/>
      <c r="D105" s="47">
        <f t="shared" si="4"/>
      </c>
      <c r="E105" s="47">
        <f t="shared" si="5"/>
      </c>
      <c r="F105" s="47">
        <f t="shared" si="3"/>
      </c>
      <c r="G105" s="17"/>
      <c r="H105" s="41"/>
      <c r="I105" s="50" t="str">
        <f>IF(ISERROR(INDEX('NIE ZAPŁACILI'!C:C,MATCH(C105,'NIE ZAPŁACILI'!C:C,0))),"NIE ZAPISANY","TAK")</f>
        <v>NIE ZAPISANY</v>
      </c>
    </row>
    <row r="106" spans="2:9" ht="12.75">
      <c r="B106" s="21">
        <v>102</v>
      </c>
      <c r="C106" s="12"/>
      <c r="D106" s="47">
        <f t="shared" si="4"/>
      </c>
      <c r="E106" s="47">
        <f t="shared" si="5"/>
      </c>
      <c r="F106" s="47">
        <f t="shared" si="3"/>
      </c>
      <c r="G106" s="17"/>
      <c r="H106" s="42"/>
      <c r="I106" s="50" t="str">
        <f>IF(ISERROR(INDEX('NIE ZAPŁACILI'!C:C,MATCH(C106,'NIE ZAPŁACILI'!C:C,0))),"NIE ZAPISANY","TAK")</f>
        <v>NIE ZAPISANY</v>
      </c>
    </row>
    <row r="107" spans="2:9" ht="13.5" thickBot="1">
      <c r="B107" s="22">
        <v>103</v>
      </c>
      <c r="C107" s="11"/>
      <c r="D107" s="47">
        <f t="shared" si="4"/>
      </c>
      <c r="E107" s="47">
        <f t="shared" si="5"/>
      </c>
      <c r="F107" s="47">
        <f t="shared" si="3"/>
      </c>
      <c r="G107" s="18"/>
      <c r="H107" s="42"/>
      <c r="I107" s="51" t="str">
        <f>IF(ISERROR(INDEX('NIE ZAPŁACILI'!C:C,MATCH(C107,'NIE ZAPŁACILI'!C:C,0))),"NIE ZAPISANY","TAK")</f>
        <v>NIE ZAPISANY</v>
      </c>
    </row>
    <row r="108" spans="2:9" ht="13.5" thickBot="1">
      <c r="B108" s="15" t="s">
        <v>1</v>
      </c>
      <c r="C108" s="10" t="s">
        <v>0</v>
      </c>
      <c r="D108" s="2" t="s">
        <v>7</v>
      </c>
      <c r="E108" s="2" t="s">
        <v>3</v>
      </c>
      <c r="F108" s="2" t="s">
        <v>9</v>
      </c>
      <c r="G108" s="15" t="s">
        <v>4</v>
      </c>
      <c r="H108" s="39" t="s">
        <v>5</v>
      </c>
      <c r="I108" s="26" t="s">
        <v>5</v>
      </c>
    </row>
    <row r="109" spans="2:7" ht="13.5" thickBot="1">
      <c r="B109" s="23"/>
      <c r="C109" s="13" t="s">
        <v>11</v>
      </c>
      <c r="D109" s="3">
        <f>SUM(D6:D107)</f>
        <v>117</v>
      </c>
      <c r="E109" s="53">
        <f>SUM(E6:E107)</f>
        <v>806</v>
      </c>
      <c r="F109" s="33">
        <f>SUM(F6:F107)</f>
        <v>2</v>
      </c>
      <c r="G109" s="52">
        <f>SUM(G6:G107)</f>
        <v>3616</v>
      </c>
    </row>
    <row r="110" spans="2:6" ht="13.5" thickBot="1">
      <c r="B110" s="24"/>
      <c r="C110" s="14" t="s">
        <v>90</v>
      </c>
      <c r="D110" s="35">
        <f>SUMIF(E6:E107,0,D6:D107)</f>
        <v>14</v>
      </c>
      <c r="E110" s="36">
        <f>COUNTIF(E6:E107,0)</f>
        <v>12</v>
      </c>
      <c r="F110" s="8" t="s">
        <v>91</v>
      </c>
    </row>
    <row r="111" spans="3:7" ht="13.5" thickBot="1">
      <c r="C111" s="14"/>
      <c r="D111" s="46">
        <v>1</v>
      </c>
      <c r="E111" s="34">
        <f>COUNTIF(E6:E107,G111)</f>
        <v>58</v>
      </c>
      <c r="F111" s="8" t="s">
        <v>12</v>
      </c>
      <c r="G111" s="44">
        <v>9.5</v>
      </c>
    </row>
    <row r="112" spans="3:7" ht="13.5" thickBot="1">
      <c r="C112" s="14"/>
      <c r="D112" s="46">
        <v>2</v>
      </c>
      <c r="E112" s="34">
        <f>COUNTIF(E6:E107,G112)</f>
        <v>14</v>
      </c>
      <c r="F112" s="8" t="s">
        <v>12</v>
      </c>
      <c r="G112" s="44">
        <v>12.5</v>
      </c>
    </row>
    <row r="113" spans="3:7" ht="13.5" thickBot="1">
      <c r="C113" s="14"/>
      <c r="D113" s="46">
        <v>3</v>
      </c>
      <c r="E113" s="34">
        <f>COUNTIF(E6:E107,G113)</f>
        <v>5</v>
      </c>
      <c r="F113" s="8" t="s">
        <v>12</v>
      </c>
      <c r="G113" s="29">
        <v>16</v>
      </c>
    </row>
    <row r="114" spans="3:7" ht="13.5" thickBot="1">
      <c r="C114" s="14"/>
      <c r="D114" s="46">
        <v>10</v>
      </c>
      <c r="E114" s="34">
        <f>COUNTIF(E6:E107,G114)</f>
        <v>0</v>
      </c>
      <c r="F114" s="8" t="s">
        <v>12</v>
      </c>
      <c r="G114" s="29">
        <v>25</v>
      </c>
    </row>
    <row r="115" spans="3:7" ht="13.5" thickBot="1">
      <c r="C115" s="14"/>
      <c r="D115" s="46"/>
      <c r="E115" s="34"/>
      <c r="F115" s="8" t="s">
        <v>12</v>
      </c>
      <c r="G115" s="29"/>
    </row>
    <row r="116" spans="3:7" ht="13.5" thickBot="1">
      <c r="C116" s="45"/>
      <c r="D116" s="46"/>
      <c r="E116" s="34"/>
      <c r="F116" s="8" t="s">
        <v>12</v>
      </c>
      <c r="G116" s="29"/>
    </row>
  </sheetData>
  <sheetProtection sheet="1"/>
  <conditionalFormatting sqref="G6:G84 G86:G107">
    <cfRule type="expression" priority="3" dxfId="6" stopIfTrue="1">
      <formula>($D6*$I$3)+$E6&gt;$G6</formula>
    </cfRule>
    <cfRule type="expression" priority="4" dxfId="0" stopIfTrue="1">
      <formula>($D6*$I$3)+$E6&lt;$G6</formula>
    </cfRule>
  </conditionalFormatting>
  <conditionalFormatting sqref="G85">
    <cfRule type="expression" priority="1" dxfId="6" stopIfTrue="1">
      <formula>($D85*$I$3)+$E85&gt;$G85</formula>
    </cfRule>
    <cfRule type="expression" priority="2" dxfId="0" stopIfTrue="1">
      <formula>($D85*$I$3)+$E85&lt;$G85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Saldo konta klubowego</dc:title>
  <dc:subject/>
  <dc:creator>B3stia</dc:creator>
  <cp:keywords/>
  <dc:description/>
  <cp:lastModifiedBy>Lubema-Zus</cp:lastModifiedBy>
  <dcterms:created xsi:type="dcterms:W3CDTF">2007-12-01T08:24:15Z</dcterms:created>
  <dcterms:modified xsi:type="dcterms:W3CDTF">2014-01-07T10:50:15Z</dcterms:modified>
  <cp:category/>
  <cp:version/>
  <cp:contentType/>
  <cp:contentStatus/>
</cp:coreProperties>
</file>